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Nastya\Desktop\Светлана_работа\Отчет РД\2024\Утвержденные формы\"/>
    </mc:Choice>
  </mc:AlternateContent>
  <xr:revisionPtr revIDLastSave="0" documentId="13_ncr:1_{B2208AE0-073E-4045-A7AE-43C654EACD5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стр.1" sheetId="1" r:id="rId1"/>
    <sheet name="стр.2" sheetId="2" r:id="rId2"/>
    <sheet name="стр.3" sheetId="3" r:id="rId3"/>
    <sheet name="стр.4" sheetId="4" r:id="rId4"/>
    <sheet name="стр.5" sheetId="5" r:id="rId5"/>
    <sheet name="стр.6" sheetId="6" r:id="rId6"/>
    <sheet name="стр.7" sheetId="7" r:id="rId7"/>
    <sheet name="стр.8" sheetId="8" r:id="rId8"/>
    <sheet name="стр.9" sheetId="9" r:id="rId9"/>
    <sheet name="стр.10" sheetId="10" r:id="rId10"/>
    <sheet name="стр.11" sheetId="11" r:id="rId11"/>
    <sheet name="стр.12" sheetId="12" r:id="rId12"/>
  </sheets>
  <externalReferences>
    <externalReference r:id="rId13"/>
    <externalReference r:id="rId14"/>
    <externalReference r:id="rId15"/>
  </externalReferences>
  <definedNames>
    <definedName name="Z_EF9075DC_594A_4D98_8597_4B7694124B43_.wvu.PrintArea" localSheetId="10" hidden="1">стр.11!$A$1:$AB$142</definedName>
    <definedName name="Z_EF9075DC_594A_4D98_8597_4B7694124B43_.wvu.PrintArea" localSheetId="11" hidden="1">стр.12!$A$1:$M$35</definedName>
    <definedName name="Z_EF9075DC_594A_4D98_8597_4B7694124B43_.wvu.PrintArea" localSheetId="1" hidden="1">стр.2!$A$1:$FK$87</definedName>
    <definedName name="Z_EF9075DC_594A_4D98_8597_4B7694124B43_.wvu.PrintArea" localSheetId="3" hidden="1">стр.4!$A$1:$FK$23</definedName>
    <definedName name="Z_EF9075DC_594A_4D98_8597_4B7694124B43_.wvu.PrintArea" localSheetId="8" hidden="1">стр.9!$A$1:$R$75</definedName>
    <definedName name="_xlnm.Print_Area" localSheetId="10">стр.11!$A$1:$AB$142</definedName>
    <definedName name="_xlnm.Print_Area" localSheetId="11">стр.12!$A$1:$M$35</definedName>
    <definedName name="_xlnm.Print_Area" localSheetId="1">стр.2!$A$1:$FK$87</definedName>
    <definedName name="_xlnm.Print_Area" localSheetId="3">стр.4!$A$1:$FK$23</definedName>
    <definedName name="_xlnm.Print_Area" localSheetId="8">стр.9!$A$1:$R$75</definedName>
  </definedNames>
  <calcPr calcId="191029"/>
</workbook>
</file>

<file path=xl/calcChain.xml><?xml version="1.0" encoding="utf-8"?>
<calcChain xmlns="http://schemas.openxmlformats.org/spreadsheetml/2006/main">
  <c r="A2522" i="10" l="1"/>
  <c r="A2507" i="10"/>
  <c r="A2473" i="10"/>
  <c r="A2469" i="10"/>
  <c r="A2468" i="10"/>
  <c r="A2372" i="10"/>
  <c r="A2122" i="10"/>
  <c r="A2117" i="10"/>
  <c r="A1844" i="10"/>
  <c r="H1787" i="10"/>
  <c r="G1785" i="10"/>
  <c r="H1784" i="10"/>
  <c r="H2551" i="10" s="1"/>
  <c r="G1784" i="10"/>
  <c r="G2551" i="10" s="1"/>
  <c r="A1759" i="10"/>
  <c r="A2538" i="10" s="1"/>
  <c r="A1750" i="10"/>
  <c r="A2529" i="10" s="1"/>
  <c r="J1748" i="10"/>
  <c r="I1748" i="10"/>
  <c r="P1746" i="10"/>
  <c r="K1746" i="10"/>
  <c r="I1746" i="10"/>
  <c r="Q1745" i="10"/>
  <c r="P1745" i="10"/>
  <c r="O1745" i="10"/>
  <c r="O1748" i="10" s="1"/>
  <c r="N1745" i="10"/>
  <c r="K1745" i="10"/>
  <c r="K1748" i="10" s="1"/>
  <c r="J1745" i="10"/>
  <c r="J1746" i="10" s="1"/>
  <c r="I1745" i="10"/>
  <c r="H1745" i="10"/>
  <c r="H1748" i="10" s="1"/>
  <c r="A1743" i="10"/>
  <c r="A1739" i="10"/>
  <c r="A1728" i="10"/>
  <c r="A1694" i="10"/>
  <c r="A1691" i="10"/>
  <c r="A1690" i="10"/>
  <c r="A1689" i="10"/>
  <c r="A1643" i="10"/>
  <c r="A1579" i="10"/>
  <c r="A1515" i="10"/>
  <c r="A1457" i="10"/>
  <c r="A1420" i="10"/>
  <c r="A1388" i="10"/>
  <c r="A1356" i="10"/>
  <c r="A1343" i="10"/>
  <c r="A1338" i="10"/>
  <c r="A1332" i="10"/>
  <c r="A1308" i="10"/>
  <c r="A1285" i="10"/>
  <c r="L1270" i="10"/>
  <c r="P1268" i="10"/>
  <c r="K1268" i="10"/>
  <c r="J1268" i="10"/>
  <c r="H1268" i="10"/>
  <c r="Q1267" i="10"/>
  <c r="Q1268" i="10" s="1"/>
  <c r="P1267" i="10"/>
  <c r="P1270" i="10" s="1"/>
  <c r="O1267" i="10"/>
  <c r="N1267" i="10"/>
  <c r="N1268" i="10" s="1"/>
  <c r="M1267" i="10"/>
  <c r="M1268" i="10" s="1"/>
  <c r="L1267" i="10"/>
  <c r="K1267" i="10"/>
  <c r="K1270" i="10" s="1"/>
  <c r="J1267" i="10"/>
  <c r="J1270" i="10" s="1"/>
  <c r="I1267" i="10"/>
  <c r="I1268" i="10" s="1"/>
  <c r="H1267" i="10"/>
  <c r="H1270" i="10" s="1"/>
  <c r="G1267" i="10"/>
  <c r="F1267" i="10"/>
  <c r="A1260" i="10"/>
  <c r="A2039" i="10" s="1"/>
  <c r="A1251" i="10"/>
  <c r="A2030" i="10" s="1"/>
  <c r="A1210" i="10"/>
  <c r="A1989" i="10" s="1"/>
  <c r="A1187" i="10"/>
  <c r="A1966" i="10" s="1"/>
  <c r="A1146" i="10"/>
  <c r="A1925" i="10" s="1"/>
  <c r="A1123" i="10"/>
  <c r="A1902" i="10" s="1"/>
  <c r="A1092" i="10"/>
  <c r="A1871" i="10" s="1"/>
  <c r="A1084" i="10"/>
  <c r="A1863" i="10" s="1"/>
  <c r="A1068" i="10"/>
  <c r="A1847" i="10" s="1"/>
  <c r="A1066" i="10"/>
  <c r="A1845" i="10" s="1"/>
  <c r="A1052" i="10"/>
  <c r="A1831" i="10" s="1"/>
  <c r="A1046" i="10"/>
  <c r="A1825" i="10" s="1"/>
  <c r="A1040" i="10"/>
  <c r="A1819" i="10" s="1"/>
  <c r="A1026" i="10"/>
  <c r="A1805" i="10" s="1"/>
  <c r="A1012" i="10"/>
  <c r="A1791" i="10" s="1"/>
  <c r="M1008" i="10"/>
  <c r="H1008" i="10"/>
  <c r="Q1006" i="10"/>
  <c r="P1006" i="10"/>
  <c r="O1006" i="10"/>
  <c r="N1006" i="10"/>
  <c r="G1006" i="10"/>
  <c r="F1006" i="10"/>
  <c r="Q1005" i="10"/>
  <c r="Q1008" i="10" s="1"/>
  <c r="P1005" i="10"/>
  <c r="P1008" i="10" s="1"/>
  <c r="O1005" i="10"/>
  <c r="O1008" i="10" s="1"/>
  <c r="N1005" i="10"/>
  <c r="N1008" i="10" s="1"/>
  <c r="M1005" i="10"/>
  <c r="M1006" i="10" s="1"/>
  <c r="L1005" i="10"/>
  <c r="L1008" i="10" s="1"/>
  <c r="K1005" i="10"/>
  <c r="K1006" i="10" s="1"/>
  <c r="J1005" i="10"/>
  <c r="J1006" i="10" s="1"/>
  <c r="I1005" i="10"/>
  <c r="I1008" i="10" s="1"/>
  <c r="H1005" i="10"/>
  <c r="H1006" i="10" s="1"/>
  <c r="G1005" i="10"/>
  <c r="G1008" i="10" s="1"/>
  <c r="F1005" i="10"/>
  <c r="F1008" i="10" s="1"/>
  <c r="K992" i="10"/>
  <c r="J989" i="10"/>
  <c r="H989" i="10"/>
  <c r="A989" i="10"/>
  <c r="A1770" i="10" s="1"/>
  <c r="A2549" i="10" s="1"/>
  <c r="J988" i="10"/>
  <c r="H988" i="10"/>
  <c r="A988" i="10"/>
  <c r="A1769" i="10" s="1"/>
  <c r="A2548" i="10" s="1"/>
  <c r="J987" i="10"/>
  <c r="H987" i="10"/>
  <c r="A987" i="10"/>
  <c r="A1768" i="10" s="1"/>
  <c r="A2547" i="10" s="1"/>
  <c r="J986" i="10"/>
  <c r="H986" i="10"/>
  <c r="A986" i="10"/>
  <c r="A1767" i="10" s="1"/>
  <c r="A2546" i="10" s="1"/>
  <c r="J985" i="10"/>
  <c r="H985" i="10"/>
  <c r="A985" i="10"/>
  <c r="A1766" i="10" s="1"/>
  <c r="A2545" i="10" s="1"/>
  <c r="J984" i="10"/>
  <c r="H984" i="10"/>
  <c r="A984" i="10"/>
  <c r="A1765" i="10" s="1"/>
  <c r="A2544" i="10" s="1"/>
  <c r="J983" i="10"/>
  <c r="H983" i="10"/>
  <c r="A983" i="10"/>
  <c r="A1764" i="10" s="1"/>
  <c r="A2543" i="10" s="1"/>
  <c r="J982" i="10"/>
  <c r="H982" i="10"/>
  <c r="A982" i="10"/>
  <c r="A1763" i="10" s="1"/>
  <c r="A2542" i="10" s="1"/>
  <c r="J981" i="10"/>
  <c r="H981" i="10"/>
  <c r="A981" i="10"/>
  <c r="A1762" i="10" s="1"/>
  <c r="A2541" i="10" s="1"/>
  <c r="J980" i="10"/>
  <c r="H980" i="10"/>
  <c r="A980" i="10"/>
  <c r="A1761" i="10" s="1"/>
  <c r="A2540" i="10" s="1"/>
  <c r="J979" i="10"/>
  <c r="H979" i="10"/>
  <c r="A979" i="10"/>
  <c r="A1760" i="10" s="1"/>
  <c r="A2539" i="10" s="1"/>
  <c r="J978" i="10"/>
  <c r="H978" i="10"/>
  <c r="A978" i="10"/>
  <c r="J977" i="10"/>
  <c r="H977" i="10"/>
  <c r="A977" i="10"/>
  <c r="A1758" i="10" s="1"/>
  <c r="A2537" i="10" s="1"/>
  <c r="J976" i="10"/>
  <c r="H976" i="10"/>
  <c r="A976" i="10"/>
  <c r="A1757" i="10" s="1"/>
  <c r="A2536" i="10" s="1"/>
  <c r="J975" i="10"/>
  <c r="H975" i="10"/>
  <c r="A975" i="10"/>
  <c r="A1756" i="10" s="1"/>
  <c r="A2535" i="10" s="1"/>
  <c r="J974" i="10"/>
  <c r="H974" i="10"/>
  <c r="A974" i="10"/>
  <c r="A1755" i="10" s="1"/>
  <c r="A2534" i="10" s="1"/>
  <c r="J973" i="10"/>
  <c r="H973" i="10"/>
  <c r="A973" i="10"/>
  <c r="A1754" i="10" s="1"/>
  <c r="A2533" i="10" s="1"/>
  <c r="J972" i="10"/>
  <c r="H972" i="10"/>
  <c r="A972" i="10"/>
  <c r="A1753" i="10" s="1"/>
  <c r="A2532" i="10" s="1"/>
  <c r="J971" i="10"/>
  <c r="H971" i="10"/>
  <c r="A971" i="10"/>
  <c r="A1752" i="10" s="1"/>
  <c r="A2531" i="10" s="1"/>
  <c r="J970" i="10"/>
  <c r="H970" i="10"/>
  <c r="A970" i="10"/>
  <c r="A1751" i="10" s="1"/>
  <c r="A2530" i="10" s="1"/>
  <c r="J969" i="10"/>
  <c r="H969" i="10"/>
  <c r="M967" i="10"/>
  <c r="M965" i="10"/>
  <c r="L965" i="10"/>
  <c r="M964" i="10"/>
  <c r="M992" i="10" s="1"/>
  <c r="L964" i="10"/>
  <c r="L992" i="10" s="1"/>
  <c r="J964" i="10"/>
  <c r="J965" i="10" s="1"/>
  <c r="J961" i="10"/>
  <c r="H961" i="10"/>
  <c r="A961" i="10"/>
  <c r="J960" i="10"/>
  <c r="H960" i="10"/>
  <c r="A960" i="10"/>
  <c r="J959" i="10"/>
  <c r="H959" i="10"/>
  <c r="A959" i="10"/>
  <c r="J958" i="10"/>
  <c r="H958" i="10"/>
  <c r="A958" i="10"/>
  <c r="A2518" i="10" s="1"/>
  <c r="J957" i="10"/>
  <c r="H957" i="10"/>
  <c r="A957" i="10"/>
  <c r="A2517" i="10" s="1"/>
  <c r="J956" i="10"/>
  <c r="H956" i="10"/>
  <c r="A956" i="10"/>
  <c r="J955" i="10"/>
  <c r="H955" i="10"/>
  <c r="A955" i="10"/>
  <c r="J954" i="10"/>
  <c r="H954" i="10"/>
  <c r="A954" i="10"/>
  <c r="J953" i="10"/>
  <c r="H953" i="10"/>
  <c r="A953" i="10"/>
  <c r="J952" i="10"/>
  <c r="H952" i="10"/>
  <c r="A952" i="10"/>
  <c r="J951" i="10"/>
  <c r="H951" i="10"/>
  <c r="A951" i="10"/>
  <c r="J950" i="10"/>
  <c r="H950" i="10"/>
  <c r="A950" i="10"/>
  <c r="J949" i="10"/>
  <c r="H949" i="10"/>
  <c r="A949" i="10"/>
  <c r="J948" i="10"/>
  <c r="H948" i="10"/>
  <c r="A948" i="10"/>
  <c r="J946" i="10"/>
  <c r="H946" i="10"/>
  <c r="A946" i="10"/>
  <c r="J945" i="10"/>
  <c r="H945" i="10"/>
  <c r="A945" i="10"/>
  <c r="A2505" i="10" s="1"/>
  <c r="J944" i="10"/>
  <c r="H944" i="10"/>
  <c r="A944" i="10"/>
  <c r="J943" i="10"/>
  <c r="H943" i="10"/>
  <c r="A943" i="10"/>
  <c r="J942" i="10"/>
  <c r="H942" i="10"/>
  <c r="A942" i="10"/>
  <c r="A2502" i="10" s="1"/>
  <c r="J941" i="10"/>
  <c r="H941" i="10"/>
  <c r="A941" i="10"/>
  <c r="J940" i="10"/>
  <c r="H940" i="10"/>
  <c r="A940" i="10"/>
  <c r="J939" i="10"/>
  <c r="H939" i="10"/>
  <c r="A939" i="10"/>
  <c r="J938" i="10"/>
  <c r="H938" i="10"/>
  <c r="A938" i="10"/>
  <c r="J937" i="10"/>
  <c r="H937" i="10"/>
  <c r="A937" i="10"/>
  <c r="J936" i="10"/>
  <c r="H936" i="10"/>
  <c r="A936" i="10"/>
  <c r="J935" i="10"/>
  <c r="H935" i="10"/>
  <c r="A935" i="10"/>
  <c r="J934" i="10"/>
  <c r="H934" i="10"/>
  <c r="A934" i="10"/>
  <c r="J933" i="10"/>
  <c r="H933" i="10"/>
  <c r="A933" i="10"/>
  <c r="J932" i="10"/>
  <c r="H932" i="10"/>
  <c r="A932" i="10"/>
  <c r="J931" i="10"/>
  <c r="H931" i="10"/>
  <c r="A931" i="10"/>
  <c r="J930" i="10"/>
  <c r="H930" i="10"/>
  <c r="A930" i="10"/>
  <c r="J929" i="10"/>
  <c r="H929" i="10"/>
  <c r="A929" i="10"/>
  <c r="A2489" i="10" s="1"/>
  <c r="J928" i="10"/>
  <c r="H928" i="10"/>
  <c r="A928" i="10"/>
  <c r="J927" i="10"/>
  <c r="H927" i="10"/>
  <c r="A927" i="10"/>
  <c r="J926" i="10"/>
  <c r="H926" i="10"/>
  <c r="A926" i="10"/>
  <c r="A2486" i="10" s="1"/>
  <c r="J925" i="10"/>
  <c r="H925" i="10"/>
  <c r="A925" i="10"/>
  <c r="J924" i="10"/>
  <c r="H924" i="10"/>
  <c r="A924" i="10"/>
  <c r="J923" i="10"/>
  <c r="H923" i="10"/>
  <c r="A923" i="10"/>
  <c r="J922" i="10"/>
  <c r="H922" i="10"/>
  <c r="A922" i="10"/>
  <c r="J921" i="10"/>
  <c r="H921" i="10"/>
  <c r="A921" i="10"/>
  <c r="J920" i="10"/>
  <c r="H920" i="10"/>
  <c r="A920" i="10"/>
  <c r="J919" i="10"/>
  <c r="H919" i="10"/>
  <c r="A919" i="10"/>
  <c r="J918" i="10"/>
  <c r="H918" i="10"/>
  <c r="A918" i="10"/>
  <c r="J917" i="10"/>
  <c r="H917" i="10"/>
  <c r="A917" i="10"/>
  <c r="J916" i="10"/>
  <c r="H916" i="10"/>
  <c r="A916" i="10"/>
  <c r="J915" i="10"/>
  <c r="H915" i="10"/>
  <c r="A915" i="10"/>
  <c r="J914" i="10"/>
  <c r="H914" i="10"/>
  <c r="A914" i="10"/>
  <c r="J912" i="10"/>
  <c r="A912" i="10"/>
  <c r="J911" i="10"/>
  <c r="A911" i="10"/>
  <c r="J910" i="10"/>
  <c r="A910" i="10"/>
  <c r="A2470" i="10" s="1"/>
  <c r="J907" i="10"/>
  <c r="H907" i="10"/>
  <c r="A907" i="10"/>
  <c r="J906" i="10"/>
  <c r="H906" i="10"/>
  <c r="A906" i="10"/>
  <c r="J905" i="10"/>
  <c r="H905" i="10"/>
  <c r="A905" i="10"/>
  <c r="J904" i="10"/>
  <c r="H904" i="10"/>
  <c r="A904" i="10"/>
  <c r="J903" i="10"/>
  <c r="H903" i="10"/>
  <c r="A903" i="10"/>
  <c r="J902" i="10"/>
  <c r="H902" i="10"/>
  <c r="A902" i="10"/>
  <c r="J901" i="10"/>
  <c r="H901" i="10"/>
  <c r="A901" i="10"/>
  <c r="J900" i="10"/>
  <c r="H900" i="10"/>
  <c r="A900" i="10"/>
  <c r="J899" i="10"/>
  <c r="H899" i="10"/>
  <c r="A899" i="10"/>
  <c r="J898" i="10"/>
  <c r="H898" i="10"/>
  <c r="A898" i="10"/>
  <c r="J897" i="10"/>
  <c r="H897" i="10"/>
  <c r="A897" i="10"/>
  <c r="A2457" i="10" s="1"/>
  <c r="J896" i="10"/>
  <c r="H896" i="10"/>
  <c r="A896" i="10"/>
  <c r="J895" i="10"/>
  <c r="H895" i="10"/>
  <c r="A895" i="10"/>
  <c r="J894" i="10"/>
  <c r="H894" i="10"/>
  <c r="A894" i="10"/>
  <c r="A2454" i="10" s="1"/>
  <c r="J893" i="10"/>
  <c r="H893" i="10"/>
  <c r="A893" i="10"/>
  <c r="J892" i="10"/>
  <c r="H892" i="10"/>
  <c r="A892" i="10"/>
  <c r="J891" i="10"/>
  <c r="H891" i="10"/>
  <c r="A891" i="10"/>
  <c r="J890" i="10"/>
  <c r="H890" i="10"/>
  <c r="A890" i="10"/>
  <c r="J889" i="10"/>
  <c r="H889" i="10"/>
  <c r="A889" i="10"/>
  <c r="J888" i="10"/>
  <c r="H888" i="10"/>
  <c r="A888" i="10"/>
  <c r="J887" i="10"/>
  <c r="H887" i="10"/>
  <c r="A887" i="10"/>
  <c r="J886" i="10"/>
  <c r="H886" i="10"/>
  <c r="A886" i="10"/>
  <c r="J885" i="10"/>
  <c r="H885" i="10"/>
  <c r="A885" i="10"/>
  <c r="J884" i="10"/>
  <c r="H884" i="10"/>
  <c r="A884" i="10"/>
  <c r="J883" i="10"/>
  <c r="H883" i="10"/>
  <c r="A883" i="10"/>
  <c r="J882" i="10"/>
  <c r="H882" i="10"/>
  <c r="A882" i="10"/>
  <c r="J881" i="10"/>
  <c r="H881" i="10"/>
  <c r="A881" i="10"/>
  <c r="A2441" i="10" s="1"/>
  <c r="J880" i="10"/>
  <c r="H880" i="10"/>
  <c r="A880" i="10"/>
  <c r="J879" i="10"/>
  <c r="H879" i="10"/>
  <c r="A879" i="10"/>
  <c r="J878" i="10"/>
  <c r="H878" i="10"/>
  <c r="A878" i="10"/>
  <c r="A2438" i="10" s="1"/>
  <c r="J877" i="10"/>
  <c r="H877" i="10"/>
  <c r="A877" i="10"/>
  <c r="J876" i="10"/>
  <c r="H876" i="10"/>
  <c r="A876" i="10"/>
  <c r="J875" i="10"/>
  <c r="H875" i="10"/>
  <c r="A875" i="10"/>
  <c r="J874" i="10"/>
  <c r="H874" i="10"/>
  <c r="A874" i="10"/>
  <c r="J873" i="10"/>
  <c r="H873" i="10"/>
  <c r="A873" i="10"/>
  <c r="J872" i="10"/>
  <c r="H872" i="10"/>
  <c r="A872" i="10"/>
  <c r="J871" i="10"/>
  <c r="H871" i="10"/>
  <c r="A871" i="10"/>
  <c r="J870" i="10"/>
  <c r="H870" i="10"/>
  <c r="A870" i="10"/>
  <c r="J869" i="10"/>
  <c r="H869" i="10"/>
  <c r="A869" i="10"/>
  <c r="J868" i="10"/>
  <c r="H868" i="10"/>
  <c r="A868" i="10"/>
  <c r="J867" i="10"/>
  <c r="H867" i="10"/>
  <c r="A867" i="10"/>
  <c r="J866" i="10"/>
  <c r="H866" i="10"/>
  <c r="A866" i="10"/>
  <c r="J865" i="10"/>
  <c r="H865" i="10"/>
  <c r="A865" i="10"/>
  <c r="A2425" i="10" s="1"/>
  <c r="J864" i="10"/>
  <c r="H864" i="10"/>
  <c r="A864" i="10"/>
  <c r="J863" i="10"/>
  <c r="H863" i="10"/>
  <c r="A863" i="10"/>
  <c r="J862" i="10"/>
  <c r="H862" i="10"/>
  <c r="A862" i="10"/>
  <c r="A2422" i="10" s="1"/>
  <c r="J861" i="10"/>
  <c r="H861" i="10"/>
  <c r="A861" i="10"/>
  <c r="J860" i="10"/>
  <c r="H860" i="10"/>
  <c r="A860" i="10"/>
  <c r="J859" i="10"/>
  <c r="H859" i="10"/>
  <c r="A859" i="10"/>
  <c r="J858" i="10"/>
  <c r="H858" i="10"/>
  <c r="A858" i="10"/>
  <c r="J857" i="10"/>
  <c r="H857" i="10"/>
  <c r="A857" i="10"/>
  <c r="J856" i="10"/>
  <c r="H856" i="10"/>
  <c r="A856" i="10"/>
  <c r="J855" i="10"/>
  <c r="H855" i="10"/>
  <c r="A855" i="10"/>
  <c r="J854" i="10"/>
  <c r="H854" i="10"/>
  <c r="A854" i="10"/>
  <c r="J853" i="10"/>
  <c r="H853" i="10"/>
  <c r="A853" i="10"/>
  <c r="J852" i="10"/>
  <c r="H852" i="10"/>
  <c r="A852" i="10"/>
  <c r="J851" i="10"/>
  <c r="H851" i="10"/>
  <c r="A851" i="10"/>
  <c r="J850" i="10"/>
  <c r="H850" i="10"/>
  <c r="A850" i="10"/>
  <c r="J849" i="10"/>
  <c r="H849" i="10"/>
  <c r="A849" i="10"/>
  <c r="A2409" i="10" s="1"/>
  <c r="J848" i="10"/>
  <c r="H848" i="10"/>
  <c r="A848" i="10"/>
  <c r="J847" i="10"/>
  <c r="H847" i="10"/>
  <c r="A847" i="10"/>
  <c r="J846" i="10"/>
  <c r="H846" i="10"/>
  <c r="A846" i="10"/>
  <c r="A2406" i="10" s="1"/>
  <c r="J845" i="10"/>
  <c r="H845" i="10"/>
  <c r="A845" i="10"/>
  <c r="J844" i="10"/>
  <c r="H844" i="10"/>
  <c r="A844" i="10"/>
  <c r="J843" i="10"/>
  <c r="H843" i="10"/>
  <c r="A843" i="10"/>
  <c r="J842" i="10"/>
  <c r="H842" i="10"/>
  <c r="A842" i="10"/>
  <c r="J841" i="10"/>
  <c r="H841" i="10"/>
  <c r="A841" i="10"/>
  <c r="J840" i="10"/>
  <c r="H840" i="10"/>
  <c r="A840" i="10"/>
  <c r="J839" i="10"/>
  <c r="H839" i="10"/>
  <c r="A839" i="10"/>
  <c r="J838" i="10"/>
  <c r="H838" i="10"/>
  <c r="A838" i="10"/>
  <c r="J837" i="10"/>
  <c r="H837" i="10"/>
  <c r="A837" i="10"/>
  <c r="J836" i="10"/>
  <c r="H836" i="10"/>
  <c r="A836" i="10"/>
  <c r="J835" i="10"/>
  <c r="H835" i="10"/>
  <c r="A835" i="10"/>
  <c r="J834" i="10"/>
  <c r="H834" i="10"/>
  <c r="A834" i="10"/>
  <c r="J833" i="10"/>
  <c r="H833" i="10"/>
  <c r="A833" i="10"/>
  <c r="A2393" i="10" s="1"/>
  <c r="J832" i="10"/>
  <c r="H832" i="10"/>
  <c r="A832" i="10"/>
  <c r="J831" i="10"/>
  <c r="H831" i="10"/>
  <c r="A831" i="10"/>
  <c r="J830" i="10"/>
  <c r="H830" i="10"/>
  <c r="A830" i="10"/>
  <c r="A2390" i="10" s="1"/>
  <c r="J829" i="10"/>
  <c r="H829" i="10"/>
  <c r="A829" i="10"/>
  <c r="J828" i="10"/>
  <c r="H828" i="10"/>
  <c r="A828" i="10"/>
  <c r="J827" i="10"/>
  <c r="H827" i="10"/>
  <c r="A827" i="10"/>
  <c r="J826" i="10"/>
  <c r="H826" i="10"/>
  <c r="A826" i="10"/>
  <c r="J825" i="10"/>
  <c r="H825" i="10"/>
  <c r="A825" i="10"/>
  <c r="J824" i="10"/>
  <c r="H824" i="10"/>
  <c r="A824" i="10"/>
  <c r="J823" i="10"/>
  <c r="H823" i="10"/>
  <c r="A823" i="10"/>
  <c r="J822" i="10"/>
  <c r="H822" i="10"/>
  <c r="A822" i="10"/>
  <c r="J821" i="10"/>
  <c r="H821" i="10"/>
  <c r="A821" i="10"/>
  <c r="J820" i="10"/>
  <c r="H820" i="10"/>
  <c r="A820" i="10"/>
  <c r="J819" i="10"/>
  <c r="H819" i="10"/>
  <c r="A819" i="10"/>
  <c r="J818" i="10"/>
  <c r="H818" i="10"/>
  <c r="A818" i="10"/>
  <c r="J817" i="10"/>
  <c r="H817" i="10"/>
  <c r="A817" i="10"/>
  <c r="A2377" i="10" s="1"/>
  <c r="J816" i="10"/>
  <c r="H816" i="10"/>
  <c r="A816" i="10"/>
  <c r="J815" i="10"/>
  <c r="H815" i="10"/>
  <c r="A815" i="10"/>
  <c r="J814" i="10"/>
  <c r="H814" i="10"/>
  <c r="A814" i="10"/>
  <c r="A2374" i="10" s="1"/>
  <c r="J813" i="10"/>
  <c r="H813" i="10"/>
  <c r="A813" i="10"/>
  <c r="J812" i="10"/>
  <c r="H812" i="10"/>
  <c r="A812" i="10"/>
  <c r="A1593" i="10" s="1"/>
  <c r="J811" i="10"/>
  <c r="H811" i="10"/>
  <c r="A811" i="10"/>
  <c r="J810" i="10"/>
  <c r="H810" i="10"/>
  <c r="A810" i="10"/>
  <c r="J809" i="10"/>
  <c r="H809" i="10"/>
  <c r="A809" i="10"/>
  <c r="J808" i="10"/>
  <c r="H808" i="10"/>
  <c r="A808" i="10"/>
  <c r="J807" i="10"/>
  <c r="H807" i="10"/>
  <c r="A807" i="10"/>
  <c r="J806" i="10"/>
  <c r="H806" i="10"/>
  <c r="A806" i="10"/>
  <c r="J805" i="10"/>
  <c r="H805" i="10"/>
  <c r="A805" i="10"/>
  <c r="J804" i="10"/>
  <c r="H804" i="10"/>
  <c r="A804" i="10"/>
  <c r="J803" i="10"/>
  <c r="H803" i="10"/>
  <c r="A803" i="10"/>
  <c r="J802" i="10"/>
  <c r="H802" i="10"/>
  <c r="A802" i="10"/>
  <c r="A1583" i="10" s="1"/>
  <c r="J801" i="10"/>
  <c r="H801" i="10"/>
  <c r="A801" i="10"/>
  <c r="A2361" i="10" s="1"/>
  <c r="J800" i="10"/>
  <c r="H800" i="10"/>
  <c r="A800" i="10"/>
  <c r="J799" i="10"/>
  <c r="H799" i="10"/>
  <c r="A799" i="10"/>
  <c r="J798" i="10"/>
  <c r="H798" i="10"/>
  <c r="A798" i="10"/>
  <c r="A2358" i="10" s="1"/>
  <c r="J797" i="10"/>
  <c r="H797" i="10"/>
  <c r="A797" i="10"/>
  <c r="J796" i="10"/>
  <c r="H796" i="10"/>
  <c r="A796" i="10"/>
  <c r="J795" i="10"/>
  <c r="H795" i="10"/>
  <c r="A795" i="10"/>
  <c r="J794" i="10"/>
  <c r="H794" i="10"/>
  <c r="A794" i="10"/>
  <c r="J793" i="10"/>
  <c r="H793" i="10"/>
  <c r="A793" i="10"/>
  <c r="J792" i="10"/>
  <c r="H792" i="10"/>
  <c r="A792" i="10"/>
  <c r="J791" i="10"/>
  <c r="H791" i="10"/>
  <c r="A791" i="10"/>
  <c r="J790" i="10"/>
  <c r="H790" i="10"/>
  <c r="A790" i="10"/>
  <c r="J789" i="10"/>
  <c r="H789" i="10"/>
  <c r="A789" i="10"/>
  <c r="J788" i="10"/>
  <c r="H788" i="10"/>
  <c r="A788" i="10"/>
  <c r="J787" i="10"/>
  <c r="H787" i="10"/>
  <c r="A787" i="10"/>
  <c r="J786" i="10"/>
  <c r="H786" i="10"/>
  <c r="A786" i="10"/>
  <c r="J785" i="10"/>
  <c r="H785" i="10"/>
  <c r="A785" i="10"/>
  <c r="A2345" i="10" s="1"/>
  <c r="J784" i="10"/>
  <c r="H784" i="10"/>
  <c r="A784" i="10"/>
  <c r="J783" i="10"/>
  <c r="H783" i="10"/>
  <c r="A783" i="10"/>
  <c r="J782" i="10"/>
  <c r="H782" i="10"/>
  <c r="A782" i="10"/>
  <c r="A2342" i="10" s="1"/>
  <c r="J781" i="10"/>
  <c r="H781" i="10"/>
  <c r="A781" i="10"/>
  <c r="J780" i="10"/>
  <c r="H780" i="10"/>
  <c r="A780" i="10"/>
  <c r="J779" i="10"/>
  <c r="H779" i="10"/>
  <c r="A779" i="10"/>
  <c r="J778" i="10"/>
  <c r="H778" i="10"/>
  <c r="A778" i="10"/>
  <c r="J777" i="10"/>
  <c r="H777" i="10"/>
  <c r="A777" i="10"/>
  <c r="J776" i="10"/>
  <c r="H776" i="10"/>
  <c r="A776" i="10"/>
  <c r="J775" i="10"/>
  <c r="H775" i="10"/>
  <c r="A775" i="10"/>
  <c r="J774" i="10"/>
  <c r="H774" i="10"/>
  <c r="A774" i="10"/>
  <c r="J773" i="10"/>
  <c r="H773" i="10"/>
  <c r="A773" i="10"/>
  <c r="J772" i="10"/>
  <c r="H772" i="10"/>
  <c r="A772" i="10"/>
  <c r="J771" i="10"/>
  <c r="H771" i="10"/>
  <c r="A771" i="10"/>
  <c r="J770" i="10"/>
  <c r="H770" i="10"/>
  <c r="A770" i="10"/>
  <c r="J769" i="10"/>
  <c r="H769" i="10"/>
  <c r="A769" i="10"/>
  <c r="A2329" i="10" s="1"/>
  <c r="J768" i="10"/>
  <c r="H768" i="10"/>
  <c r="A768" i="10"/>
  <c r="J767" i="10"/>
  <c r="H767" i="10"/>
  <c r="A767" i="10"/>
  <c r="J766" i="10"/>
  <c r="H766" i="10"/>
  <c r="A766" i="10"/>
  <c r="A2326" i="10" s="1"/>
  <c r="J765" i="10"/>
  <c r="H765" i="10"/>
  <c r="A765" i="10"/>
  <c r="J764" i="10"/>
  <c r="H764" i="10"/>
  <c r="A764" i="10"/>
  <c r="J763" i="10"/>
  <c r="H763" i="10"/>
  <c r="A763" i="10"/>
  <c r="J762" i="10"/>
  <c r="H762" i="10"/>
  <c r="A762" i="10"/>
  <c r="J761" i="10"/>
  <c r="H761" i="10"/>
  <c r="A761" i="10"/>
  <c r="J760" i="10"/>
  <c r="H760" i="10"/>
  <c r="A760" i="10"/>
  <c r="J759" i="10"/>
  <c r="H759" i="10"/>
  <c r="A759" i="10"/>
  <c r="J758" i="10"/>
  <c r="H758" i="10"/>
  <c r="A758" i="10"/>
  <c r="J757" i="10"/>
  <c r="H757" i="10"/>
  <c r="A757" i="10"/>
  <c r="J756" i="10"/>
  <c r="H756" i="10"/>
  <c r="A756" i="10"/>
  <c r="J755" i="10"/>
  <c r="H755" i="10"/>
  <c r="A755" i="10"/>
  <c r="J754" i="10"/>
  <c r="H754" i="10"/>
  <c r="A754" i="10"/>
  <c r="J753" i="10"/>
  <c r="H753" i="10"/>
  <c r="A753" i="10"/>
  <c r="A2313" i="10" s="1"/>
  <c r="J752" i="10"/>
  <c r="H752" i="10"/>
  <c r="A752" i="10"/>
  <c r="J751" i="10"/>
  <c r="H751" i="10"/>
  <c r="A751" i="10"/>
  <c r="J750" i="10"/>
  <c r="H750" i="10"/>
  <c r="A750" i="10"/>
  <c r="A2310" i="10" s="1"/>
  <c r="J749" i="10"/>
  <c r="H749" i="10"/>
  <c r="A749" i="10"/>
  <c r="J748" i="10"/>
  <c r="H748" i="10"/>
  <c r="A748" i="10"/>
  <c r="J747" i="10"/>
  <c r="H747" i="10"/>
  <c r="A747" i="10"/>
  <c r="J746" i="10"/>
  <c r="H746" i="10"/>
  <c r="A746" i="10"/>
  <c r="J745" i="10"/>
  <c r="H745" i="10"/>
  <c r="A745" i="10"/>
  <c r="J744" i="10"/>
  <c r="H744" i="10"/>
  <c r="A744" i="10"/>
  <c r="J743" i="10"/>
  <c r="H743" i="10"/>
  <c r="A743" i="10"/>
  <c r="J742" i="10"/>
  <c r="H742" i="10"/>
  <c r="A742" i="10"/>
  <c r="J741" i="10"/>
  <c r="H741" i="10"/>
  <c r="A741" i="10"/>
  <c r="J740" i="10"/>
  <c r="H740" i="10"/>
  <c r="A740" i="10"/>
  <c r="J739" i="10"/>
  <c r="H739" i="10"/>
  <c r="A739" i="10"/>
  <c r="J738" i="10"/>
  <c r="H738" i="10"/>
  <c r="A738" i="10"/>
  <c r="J737" i="10"/>
  <c r="H737" i="10"/>
  <c r="A737" i="10"/>
  <c r="A2297" i="10" s="1"/>
  <c r="J736" i="10"/>
  <c r="H736" i="10"/>
  <c r="A736" i="10"/>
  <c r="J735" i="10"/>
  <c r="H735" i="10"/>
  <c r="A735" i="10"/>
  <c r="J734" i="10"/>
  <c r="H734" i="10"/>
  <c r="A734" i="10"/>
  <c r="A2294" i="10" s="1"/>
  <c r="J733" i="10"/>
  <c r="H733" i="10"/>
  <c r="A733" i="10"/>
  <c r="J732" i="10"/>
  <c r="H732" i="10"/>
  <c r="A732" i="10"/>
  <c r="J731" i="10"/>
  <c r="H731" i="10"/>
  <c r="A731" i="10"/>
  <c r="J730" i="10"/>
  <c r="H730" i="10"/>
  <c r="A730" i="10"/>
  <c r="J729" i="10"/>
  <c r="H729" i="10"/>
  <c r="A729" i="10"/>
  <c r="J728" i="10"/>
  <c r="H728" i="10"/>
  <c r="A728" i="10"/>
  <c r="J727" i="10"/>
  <c r="H727" i="10"/>
  <c r="A727" i="10"/>
  <c r="J726" i="10"/>
  <c r="H726" i="10"/>
  <c r="A726" i="10"/>
  <c r="J725" i="10"/>
  <c r="H725" i="10"/>
  <c r="A725" i="10"/>
  <c r="J724" i="10"/>
  <c r="H724" i="10"/>
  <c r="A724" i="10"/>
  <c r="J723" i="10"/>
  <c r="H723" i="10"/>
  <c r="A723" i="10"/>
  <c r="J722" i="10"/>
  <c r="H722" i="10"/>
  <c r="A722" i="10"/>
  <c r="J721" i="10"/>
  <c r="H721" i="10"/>
  <c r="A721" i="10"/>
  <c r="A2281" i="10" s="1"/>
  <c r="J720" i="10"/>
  <c r="H720" i="10"/>
  <c r="A720" i="10"/>
  <c r="J719" i="10"/>
  <c r="H719" i="10"/>
  <c r="A719" i="10"/>
  <c r="J718" i="10"/>
  <c r="H718" i="10"/>
  <c r="A718" i="10"/>
  <c r="A2278" i="10" s="1"/>
  <c r="J717" i="10"/>
  <c r="H717" i="10"/>
  <c r="A717" i="10"/>
  <c r="J716" i="10"/>
  <c r="H716" i="10"/>
  <c r="A716" i="10"/>
  <c r="J715" i="10"/>
  <c r="H715" i="10"/>
  <c r="A715" i="10"/>
  <c r="A1496" i="10" s="1"/>
  <c r="J714" i="10"/>
  <c r="H714" i="10"/>
  <c r="A714" i="10"/>
  <c r="J713" i="10"/>
  <c r="H713" i="10"/>
  <c r="A713" i="10"/>
  <c r="J712" i="10"/>
  <c r="H712" i="10"/>
  <c r="A712" i="10"/>
  <c r="J711" i="10"/>
  <c r="H711" i="10"/>
  <c r="A711" i="10"/>
  <c r="J710" i="10"/>
  <c r="H710" i="10"/>
  <c r="A710" i="10"/>
  <c r="J709" i="10"/>
  <c r="H709" i="10"/>
  <c r="A709" i="10"/>
  <c r="J708" i="10"/>
  <c r="H708" i="10"/>
  <c r="A708" i="10"/>
  <c r="J707" i="10"/>
  <c r="H707" i="10"/>
  <c r="A707" i="10"/>
  <c r="A1488" i="10" s="1"/>
  <c r="J706" i="10"/>
  <c r="H706" i="10"/>
  <c r="A706" i="10"/>
  <c r="J705" i="10"/>
  <c r="H705" i="10"/>
  <c r="A705" i="10"/>
  <c r="A2265" i="10" s="1"/>
  <c r="J704" i="10"/>
  <c r="H704" i="10"/>
  <c r="A704" i="10"/>
  <c r="J703" i="10"/>
  <c r="H703" i="10"/>
  <c r="A703" i="10"/>
  <c r="J702" i="10"/>
  <c r="H702" i="10"/>
  <c r="A702" i="10"/>
  <c r="A2262" i="10" s="1"/>
  <c r="J701" i="10"/>
  <c r="H701" i="10"/>
  <c r="A701" i="10"/>
  <c r="J700" i="10"/>
  <c r="H700" i="10"/>
  <c r="A700" i="10"/>
  <c r="J699" i="10"/>
  <c r="H699" i="10"/>
  <c r="A699" i="10"/>
  <c r="J698" i="10"/>
  <c r="H698" i="10"/>
  <c r="A698" i="10"/>
  <c r="J697" i="10"/>
  <c r="H697" i="10"/>
  <c r="A697" i="10"/>
  <c r="J696" i="10"/>
  <c r="H696" i="10"/>
  <c r="A696" i="10"/>
  <c r="J695" i="10"/>
  <c r="H695" i="10"/>
  <c r="A695" i="10"/>
  <c r="J694" i="10"/>
  <c r="H694" i="10"/>
  <c r="A694" i="10"/>
  <c r="J693" i="10"/>
  <c r="H693" i="10"/>
  <c r="A693" i="10"/>
  <c r="J692" i="10"/>
  <c r="H692" i="10"/>
  <c r="A692" i="10"/>
  <c r="J691" i="10"/>
  <c r="H691" i="10"/>
  <c r="A691" i="10"/>
  <c r="J690" i="10"/>
  <c r="H690" i="10"/>
  <c r="A690" i="10"/>
  <c r="J689" i="10"/>
  <c r="H689" i="10"/>
  <c r="A689" i="10"/>
  <c r="A2249" i="10" s="1"/>
  <c r="J688" i="10"/>
  <c r="H688" i="10"/>
  <c r="A688" i="10"/>
  <c r="J687" i="10"/>
  <c r="H687" i="10"/>
  <c r="A687" i="10"/>
  <c r="J686" i="10"/>
  <c r="H686" i="10"/>
  <c r="A686" i="10"/>
  <c r="A2246" i="10" s="1"/>
  <c r="J685" i="10"/>
  <c r="H685" i="10"/>
  <c r="A685" i="10"/>
  <c r="J684" i="10"/>
  <c r="H684" i="10"/>
  <c r="A684" i="10"/>
  <c r="J683" i="10"/>
  <c r="H683" i="10"/>
  <c r="A683" i="10"/>
  <c r="J682" i="10"/>
  <c r="H682" i="10"/>
  <c r="A682" i="10"/>
  <c r="J681" i="10"/>
  <c r="H681" i="10"/>
  <c r="A681" i="10"/>
  <c r="J680" i="10"/>
  <c r="H680" i="10"/>
  <c r="A680" i="10"/>
  <c r="J679" i="10"/>
  <c r="H679" i="10"/>
  <c r="A679" i="10"/>
  <c r="J678" i="10"/>
  <c r="H678" i="10"/>
  <c r="A678" i="10"/>
  <c r="J677" i="10"/>
  <c r="H677" i="10"/>
  <c r="A677" i="10"/>
  <c r="A2237" i="10" s="1"/>
  <c r="J676" i="10"/>
  <c r="H676" i="10"/>
  <c r="A676" i="10"/>
  <c r="A2236" i="10" s="1"/>
  <c r="J675" i="10"/>
  <c r="H675" i="10"/>
  <c r="A675" i="10"/>
  <c r="J674" i="10"/>
  <c r="H674" i="10"/>
  <c r="A674" i="10"/>
  <c r="J673" i="10"/>
  <c r="H673" i="10"/>
  <c r="A673" i="10"/>
  <c r="J672" i="10"/>
  <c r="H672" i="10"/>
  <c r="A672" i="10"/>
  <c r="J671" i="10"/>
  <c r="H671" i="10"/>
  <c r="A671" i="10"/>
  <c r="J670" i="10"/>
  <c r="H670" i="10"/>
  <c r="A670" i="10"/>
  <c r="J669" i="10"/>
  <c r="H669" i="10"/>
  <c r="A669" i="10"/>
  <c r="J668" i="10"/>
  <c r="H668" i="10"/>
  <c r="A668" i="10"/>
  <c r="J667" i="10"/>
  <c r="H667" i="10"/>
  <c r="A667" i="10"/>
  <c r="A2227" i="10" s="1"/>
  <c r="J666" i="10"/>
  <c r="H666" i="10"/>
  <c r="A666" i="10"/>
  <c r="A2226" i="10" s="1"/>
  <c r="J665" i="10"/>
  <c r="H665" i="10"/>
  <c r="A665" i="10"/>
  <c r="J664" i="10"/>
  <c r="H664" i="10"/>
  <c r="A664" i="10"/>
  <c r="J663" i="10"/>
  <c r="H663" i="10"/>
  <c r="A663" i="10"/>
  <c r="J662" i="10"/>
  <c r="H662" i="10"/>
  <c r="A662" i="10"/>
  <c r="J661" i="10"/>
  <c r="H661" i="10"/>
  <c r="A661" i="10"/>
  <c r="J660" i="10"/>
  <c r="H660" i="10"/>
  <c r="A660" i="10"/>
  <c r="J659" i="10"/>
  <c r="H659" i="10"/>
  <c r="A659" i="10"/>
  <c r="J658" i="10"/>
  <c r="H658" i="10"/>
  <c r="A658" i="10"/>
  <c r="J657" i="10"/>
  <c r="H657" i="10"/>
  <c r="A657" i="10"/>
  <c r="A2217" i="10" s="1"/>
  <c r="J656" i="10"/>
  <c r="H656" i="10"/>
  <c r="A656" i="10"/>
  <c r="A2216" i="10" s="1"/>
  <c r="J655" i="10"/>
  <c r="H655" i="10"/>
  <c r="A655" i="10"/>
  <c r="J654" i="10"/>
  <c r="H654" i="10"/>
  <c r="A654" i="10"/>
  <c r="J653" i="10"/>
  <c r="H653" i="10"/>
  <c r="A653" i="10"/>
  <c r="J652" i="10"/>
  <c r="H652" i="10"/>
  <c r="A652" i="10"/>
  <c r="J651" i="10"/>
  <c r="H651" i="10"/>
  <c r="A651" i="10"/>
  <c r="J650" i="10"/>
  <c r="H650" i="10"/>
  <c r="A650" i="10"/>
  <c r="J649" i="10"/>
  <c r="H649" i="10"/>
  <c r="A649" i="10"/>
  <c r="J648" i="10"/>
  <c r="H648" i="10"/>
  <c r="A648" i="10"/>
  <c r="A2208" i="10" s="1"/>
  <c r="J647" i="10"/>
  <c r="H647" i="10"/>
  <c r="A647" i="10"/>
  <c r="A2207" i="10" s="1"/>
  <c r="J646" i="10"/>
  <c r="H646" i="10"/>
  <c r="A646" i="10"/>
  <c r="J645" i="10"/>
  <c r="H645" i="10"/>
  <c r="A645" i="10"/>
  <c r="J644" i="10"/>
  <c r="H644" i="10"/>
  <c r="A644" i="10"/>
  <c r="J643" i="10"/>
  <c r="H643" i="10"/>
  <c r="A643" i="10"/>
  <c r="J642" i="10"/>
  <c r="H642" i="10"/>
  <c r="A642" i="10"/>
  <c r="J641" i="10"/>
  <c r="H641" i="10"/>
  <c r="A641" i="10"/>
  <c r="J640" i="10"/>
  <c r="H640" i="10"/>
  <c r="A640" i="10"/>
  <c r="A2200" i="10" s="1"/>
  <c r="J639" i="10"/>
  <c r="H639" i="10"/>
  <c r="A639" i="10"/>
  <c r="A2199" i="10" s="1"/>
  <c r="J638" i="10"/>
  <c r="H638" i="10"/>
  <c r="A638" i="10"/>
  <c r="J637" i="10"/>
  <c r="H637" i="10"/>
  <c r="A637" i="10"/>
  <c r="J636" i="10"/>
  <c r="H636" i="10"/>
  <c r="A636" i="10"/>
  <c r="J635" i="10"/>
  <c r="H635" i="10"/>
  <c r="A635" i="10"/>
  <c r="J634" i="10"/>
  <c r="H634" i="10"/>
  <c r="A634" i="10"/>
  <c r="J633" i="10"/>
  <c r="H633" i="10"/>
  <c r="A633" i="10"/>
  <c r="J632" i="10"/>
  <c r="H632" i="10"/>
  <c r="A632" i="10"/>
  <c r="A2192" i="10" s="1"/>
  <c r="J631" i="10"/>
  <c r="H631" i="10"/>
  <c r="A631" i="10"/>
  <c r="A2191" i="10" s="1"/>
  <c r="J630" i="10"/>
  <c r="H630" i="10"/>
  <c r="A630" i="10"/>
  <c r="J629" i="10"/>
  <c r="H629" i="10"/>
  <c r="A629" i="10"/>
  <c r="J628" i="10"/>
  <c r="H628" i="10"/>
  <c r="A628" i="10"/>
  <c r="A1409" i="10" s="1"/>
  <c r="J627" i="10"/>
  <c r="H627" i="10"/>
  <c r="A627" i="10"/>
  <c r="J626" i="10"/>
  <c r="H626" i="10"/>
  <c r="A626" i="10"/>
  <c r="J625" i="10"/>
  <c r="H625" i="10"/>
  <c r="A625" i="10"/>
  <c r="J624" i="10"/>
  <c r="H624" i="10"/>
  <c r="A624" i="10"/>
  <c r="A2184" i="10" s="1"/>
  <c r="J623" i="10"/>
  <c r="H623" i="10"/>
  <c r="A623" i="10"/>
  <c r="A2183" i="10" s="1"/>
  <c r="J622" i="10"/>
  <c r="H622" i="10"/>
  <c r="A622" i="10"/>
  <c r="J621" i="10"/>
  <c r="H621" i="10"/>
  <c r="A621" i="10"/>
  <c r="J620" i="10"/>
  <c r="H620" i="10"/>
  <c r="A620" i="10"/>
  <c r="A1401" i="10" s="1"/>
  <c r="J619" i="10"/>
  <c r="H619" i="10"/>
  <c r="A619" i="10"/>
  <c r="J618" i="10"/>
  <c r="H618" i="10"/>
  <c r="A618" i="10"/>
  <c r="J617" i="10"/>
  <c r="H617" i="10"/>
  <c r="A617" i="10"/>
  <c r="J616" i="10"/>
  <c r="H616" i="10"/>
  <c r="A616" i="10"/>
  <c r="A2176" i="10" s="1"/>
  <c r="J615" i="10"/>
  <c r="H615" i="10"/>
  <c r="A615" i="10"/>
  <c r="A2175" i="10" s="1"/>
  <c r="J614" i="10"/>
  <c r="H614" i="10"/>
  <c r="A614" i="10"/>
  <c r="J613" i="10"/>
  <c r="H613" i="10"/>
  <c r="A613" i="10"/>
  <c r="J612" i="10"/>
  <c r="H612" i="10"/>
  <c r="A612" i="10"/>
  <c r="J611" i="10"/>
  <c r="H611" i="10"/>
  <c r="A611" i="10"/>
  <c r="J610" i="10"/>
  <c r="H610" i="10"/>
  <c r="A610" i="10"/>
  <c r="J609" i="10"/>
  <c r="H609" i="10"/>
  <c r="A609" i="10"/>
  <c r="J608" i="10"/>
  <c r="H608" i="10"/>
  <c r="A608" i="10"/>
  <c r="A2168" i="10" s="1"/>
  <c r="J607" i="10"/>
  <c r="H607" i="10"/>
  <c r="A607" i="10"/>
  <c r="A2167" i="10" s="1"/>
  <c r="J606" i="10"/>
  <c r="H606" i="10"/>
  <c r="A606" i="10"/>
  <c r="J605" i="10"/>
  <c r="H605" i="10"/>
  <c r="A605" i="10"/>
  <c r="J604" i="10"/>
  <c r="H604" i="10"/>
  <c r="A604" i="10"/>
  <c r="J603" i="10"/>
  <c r="H603" i="10"/>
  <c r="A603" i="10"/>
  <c r="J602" i="10"/>
  <c r="H602" i="10"/>
  <c r="A602" i="10"/>
  <c r="J601" i="10"/>
  <c r="H601" i="10"/>
  <c r="A601" i="10"/>
  <c r="J600" i="10"/>
  <c r="H600" i="10"/>
  <c r="A600" i="10"/>
  <c r="A2160" i="10" s="1"/>
  <c r="J599" i="10"/>
  <c r="H599" i="10"/>
  <c r="A599" i="10"/>
  <c r="A2159" i="10" s="1"/>
  <c r="J598" i="10"/>
  <c r="H598" i="10"/>
  <c r="A598" i="10"/>
  <c r="J597" i="10"/>
  <c r="H597" i="10"/>
  <c r="A597" i="10"/>
  <c r="J596" i="10"/>
  <c r="H596" i="10"/>
  <c r="A596" i="10"/>
  <c r="J595" i="10"/>
  <c r="H595" i="10"/>
  <c r="A595" i="10"/>
  <c r="J594" i="10"/>
  <c r="H594" i="10"/>
  <c r="A594" i="10"/>
  <c r="J593" i="10"/>
  <c r="H593" i="10"/>
  <c r="A593" i="10"/>
  <c r="J592" i="10"/>
  <c r="H592" i="10"/>
  <c r="A592" i="10"/>
  <c r="A2152" i="10" s="1"/>
  <c r="J591" i="10"/>
  <c r="H591" i="10"/>
  <c r="A591" i="10"/>
  <c r="A2151" i="10" s="1"/>
  <c r="J590" i="10"/>
  <c r="H590" i="10"/>
  <c r="A590" i="10"/>
  <c r="J589" i="10"/>
  <c r="H589" i="10"/>
  <c r="A589" i="10"/>
  <c r="J588" i="10"/>
  <c r="H588" i="10"/>
  <c r="A588" i="10"/>
  <c r="J587" i="10"/>
  <c r="H587" i="10"/>
  <c r="A587" i="10"/>
  <c r="J586" i="10"/>
  <c r="H586" i="10"/>
  <c r="A586" i="10"/>
  <c r="J585" i="10"/>
  <c r="H585" i="10"/>
  <c r="A585" i="10"/>
  <c r="J584" i="10"/>
  <c r="H584" i="10"/>
  <c r="A584" i="10"/>
  <c r="A2144" i="10" s="1"/>
  <c r="J583" i="10"/>
  <c r="H583" i="10"/>
  <c r="A583" i="10"/>
  <c r="A2143" i="10" s="1"/>
  <c r="J582" i="10"/>
  <c r="H582" i="10"/>
  <c r="A582" i="10"/>
  <c r="J581" i="10"/>
  <c r="H581" i="10"/>
  <c r="A581" i="10"/>
  <c r="J580" i="10"/>
  <c r="H580" i="10"/>
  <c r="A580" i="10"/>
  <c r="J579" i="10"/>
  <c r="H579" i="10"/>
  <c r="A579" i="10"/>
  <c r="J578" i="10"/>
  <c r="H578" i="10"/>
  <c r="A578" i="10"/>
  <c r="J577" i="10"/>
  <c r="H577" i="10"/>
  <c r="A577" i="10"/>
  <c r="J576" i="10"/>
  <c r="H576" i="10"/>
  <c r="A576" i="10"/>
  <c r="A2136" i="10" s="1"/>
  <c r="J575" i="10"/>
  <c r="H575" i="10"/>
  <c r="A575" i="10"/>
  <c r="A2135" i="10" s="1"/>
  <c r="J574" i="10"/>
  <c r="H574" i="10"/>
  <c r="A574" i="10"/>
  <c r="J573" i="10"/>
  <c r="H573" i="10"/>
  <c r="A573" i="10"/>
  <c r="J572" i="10"/>
  <c r="H572" i="10"/>
  <c r="A572" i="10"/>
  <c r="J571" i="10"/>
  <c r="H571" i="10"/>
  <c r="A571" i="10"/>
  <c r="J570" i="10"/>
  <c r="H570" i="10"/>
  <c r="A570" i="10"/>
  <c r="J569" i="10"/>
  <c r="H569" i="10"/>
  <c r="A569" i="10"/>
  <c r="J568" i="10"/>
  <c r="H568" i="10"/>
  <c r="A568" i="10"/>
  <c r="A2128" i="10" s="1"/>
  <c r="J567" i="10"/>
  <c r="H567" i="10"/>
  <c r="A567" i="10"/>
  <c r="A2127" i="10" s="1"/>
  <c r="J566" i="10"/>
  <c r="H566" i="10"/>
  <c r="A566" i="10"/>
  <c r="J565" i="10"/>
  <c r="H565" i="10"/>
  <c r="A565" i="10"/>
  <c r="J564" i="10"/>
  <c r="H564" i="10"/>
  <c r="A564" i="10"/>
  <c r="J563" i="10"/>
  <c r="H563" i="10"/>
  <c r="A563" i="10"/>
  <c r="J561" i="10"/>
  <c r="H561" i="10"/>
  <c r="A561" i="10"/>
  <c r="J560" i="10"/>
  <c r="H560" i="10"/>
  <c r="A560" i="10"/>
  <c r="A2120" i="10" s="1"/>
  <c r="J559" i="10"/>
  <c r="H559" i="10"/>
  <c r="A559" i="10"/>
  <c r="A2119" i="10" s="1"/>
  <c r="J558" i="10"/>
  <c r="H558" i="10"/>
  <c r="A558" i="10"/>
  <c r="J556" i="10"/>
  <c r="H556" i="10"/>
  <c r="A556" i="10"/>
  <c r="J555" i="10"/>
  <c r="H555" i="10"/>
  <c r="A555" i="10"/>
  <c r="J554" i="10"/>
  <c r="H554" i="10"/>
  <c r="A554" i="10"/>
  <c r="J553" i="10"/>
  <c r="H553" i="10"/>
  <c r="A553" i="10"/>
  <c r="J552" i="10"/>
  <c r="H552" i="10"/>
  <c r="A552" i="10"/>
  <c r="A2112" i="10" s="1"/>
  <c r="J551" i="10"/>
  <c r="H551" i="10"/>
  <c r="A551" i="10"/>
  <c r="A2111" i="10" s="1"/>
  <c r="J550" i="10"/>
  <c r="H550" i="10"/>
  <c r="A550" i="10"/>
  <c r="J549" i="10"/>
  <c r="H549" i="10"/>
  <c r="A549" i="10"/>
  <c r="J548" i="10"/>
  <c r="H548" i="10"/>
  <c r="A548" i="10"/>
  <c r="J547" i="10"/>
  <c r="H547" i="10"/>
  <c r="A547" i="10"/>
  <c r="A1328" i="10" s="1"/>
  <c r="J546" i="10"/>
  <c r="H546" i="10"/>
  <c r="A546" i="10"/>
  <c r="J545" i="10"/>
  <c r="H545" i="10"/>
  <c r="A545" i="10"/>
  <c r="J544" i="10"/>
  <c r="H544" i="10"/>
  <c r="A544" i="10"/>
  <c r="A2104" i="10" s="1"/>
  <c r="J543" i="10"/>
  <c r="H543" i="10"/>
  <c r="A543" i="10"/>
  <c r="A2103" i="10" s="1"/>
  <c r="J542" i="10"/>
  <c r="H542" i="10"/>
  <c r="A542" i="10"/>
  <c r="J541" i="10"/>
  <c r="H541" i="10"/>
  <c r="A541" i="10"/>
  <c r="A2101" i="10" s="1"/>
  <c r="J540" i="10"/>
  <c r="H540" i="10"/>
  <c r="A540" i="10"/>
  <c r="J539" i="10"/>
  <c r="H539" i="10"/>
  <c r="A539" i="10"/>
  <c r="J538" i="10"/>
  <c r="H538" i="10"/>
  <c r="A538" i="10"/>
  <c r="J537" i="10"/>
  <c r="H537" i="10"/>
  <c r="A537" i="10"/>
  <c r="J536" i="10"/>
  <c r="H536" i="10"/>
  <c r="A536" i="10"/>
  <c r="A2096" i="10" s="1"/>
  <c r="J535" i="10"/>
  <c r="H535" i="10"/>
  <c r="A535" i="10"/>
  <c r="A2095" i="10" s="1"/>
  <c r="J534" i="10"/>
  <c r="H534" i="10"/>
  <c r="A534" i="10"/>
  <c r="J533" i="10"/>
  <c r="H533" i="10"/>
  <c r="A533" i="10"/>
  <c r="A2093" i="10" s="1"/>
  <c r="J532" i="10"/>
  <c r="H532" i="10"/>
  <c r="A532" i="10"/>
  <c r="J531" i="10"/>
  <c r="H531" i="10"/>
  <c r="A531" i="10"/>
  <c r="J530" i="10"/>
  <c r="H530" i="10"/>
  <c r="A530" i="10"/>
  <c r="J529" i="10"/>
  <c r="H529" i="10"/>
  <c r="A529" i="10"/>
  <c r="J528" i="10"/>
  <c r="H528" i="10"/>
  <c r="A528" i="10"/>
  <c r="A2088" i="10" s="1"/>
  <c r="J527" i="10"/>
  <c r="H527" i="10"/>
  <c r="A527" i="10"/>
  <c r="A2087" i="10" s="1"/>
  <c r="J526" i="10"/>
  <c r="H526" i="10"/>
  <c r="A526" i="10"/>
  <c r="J525" i="10"/>
  <c r="H525" i="10"/>
  <c r="A525" i="10"/>
  <c r="A2085" i="10" s="1"/>
  <c r="J524" i="10"/>
  <c r="H524" i="10"/>
  <c r="A524" i="10"/>
  <c r="J523" i="10"/>
  <c r="H523" i="10"/>
  <c r="A523" i="10"/>
  <c r="J522" i="10"/>
  <c r="H522" i="10"/>
  <c r="A522" i="10"/>
  <c r="J521" i="10"/>
  <c r="H521" i="10"/>
  <c r="A521" i="10"/>
  <c r="J520" i="10"/>
  <c r="H520" i="10"/>
  <c r="A520" i="10"/>
  <c r="A2080" i="10" s="1"/>
  <c r="J519" i="10"/>
  <c r="H519" i="10"/>
  <c r="A519" i="10"/>
  <c r="A2079" i="10" s="1"/>
  <c r="J518" i="10"/>
  <c r="H518" i="10"/>
  <c r="A518" i="10"/>
  <c r="J517" i="10"/>
  <c r="H517" i="10"/>
  <c r="A517" i="10"/>
  <c r="A2077" i="10" s="1"/>
  <c r="J516" i="10"/>
  <c r="H516" i="10"/>
  <c r="A516" i="10"/>
  <c r="J515" i="10"/>
  <c r="H515" i="10"/>
  <c r="A515" i="10"/>
  <c r="J514" i="10"/>
  <c r="H514" i="10"/>
  <c r="A514" i="10"/>
  <c r="J513" i="10"/>
  <c r="H513" i="10"/>
  <c r="A513" i="10"/>
  <c r="J512" i="10"/>
  <c r="H512" i="10"/>
  <c r="A512" i="10"/>
  <c r="A2072" i="10" s="1"/>
  <c r="J511" i="10"/>
  <c r="H511" i="10"/>
  <c r="A511" i="10"/>
  <c r="A2071" i="10" s="1"/>
  <c r="J510" i="10"/>
  <c r="H510" i="10"/>
  <c r="A510" i="10"/>
  <c r="J509" i="10"/>
  <c r="H509" i="10"/>
  <c r="A509" i="10"/>
  <c r="A2069" i="10" s="1"/>
  <c r="J508" i="10"/>
  <c r="H508" i="10"/>
  <c r="A508" i="10"/>
  <c r="J507" i="10"/>
  <c r="H507" i="10"/>
  <c r="A507" i="10"/>
  <c r="J506" i="10"/>
  <c r="H506" i="10"/>
  <c r="A506" i="10"/>
  <c r="J505" i="10"/>
  <c r="H505" i="10"/>
  <c r="A505" i="10"/>
  <c r="J504" i="10"/>
  <c r="H504" i="10"/>
  <c r="A504" i="10"/>
  <c r="A2064" i="10" s="1"/>
  <c r="J503" i="10"/>
  <c r="H503" i="10"/>
  <c r="A503" i="10"/>
  <c r="A2063" i="10" s="1"/>
  <c r="J502" i="10"/>
  <c r="H502" i="10"/>
  <c r="A502" i="10"/>
  <c r="J501" i="10"/>
  <c r="H501" i="10"/>
  <c r="A501" i="10"/>
  <c r="A2061" i="10" s="1"/>
  <c r="J500" i="10"/>
  <c r="H500" i="10"/>
  <c r="A500" i="10"/>
  <c r="J499" i="10"/>
  <c r="H499" i="10"/>
  <c r="A499" i="10"/>
  <c r="J498" i="10"/>
  <c r="H498" i="10"/>
  <c r="A498" i="10"/>
  <c r="J497" i="10"/>
  <c r="H497" i="10"/>
  <c r="A497" i="10"/>
  <c r="J496" i="10"/>
  <c r="H496" i="10"/>
  <c r="A496" i="10"/>
  <c r="A2056" i="10" s="1"/>
  <c r="J495" i="10"/>
  <c r="H495" i="10"/>
  <c r="A495" i="10"/>
  <c r="A2055" i="10" s="1"/>
  <c r="J494" i="10"/>
  <c r="H494" i="10"/>
  <c r="A494" i="10"/>
  <c r="J493" i="10"/>
  <c r="H493" i="10"/>
  <c r="A493" i="10"/>
  <c r="A2053" i="10" s="1"/>
  <c r="J492" i="10"/>
  <c r="J486" i="10" s="1"/>
  <c r="H492" i="10"/>
  <c r="A492" i="10"/>
  <c r="J491" i="10"/>
  <c r="H491" i="10"/>
  <c r="A491" i="10"/>
  <c r="M487" i="10"/>
  <c r="M486" i="10"/>
  <c r="M489" i="10" s="1"/>
  <c r="L486" i="10"/>
  <c r="L487" i="10" s="1"/>
  <c r="H484" i="10"/>
  <c r="A484" i="10"/>
  <c r="A1265" i="10" s="1"/>
  <c r="A2044" i="10" s="1"/>
  <c r="H483" i="10"/>
  <c r="A483" i="10"/>
  <c r="A1264" i="10" s="1"/>
  <c r="A2043" i="10" s="1"/>
  <c r="H482" i="10"/>
  <c r="A482" i="10"/>
  <c r="A1263" i="10" s="1"/>
  <c r="A2042" i="10" s="1"/>
  <c r="H481" i="10"/>
  <c r="A481" i="10"/>
  <c r="A1262" i="10" s="1"/>
  <c r="A2041" i="10" s="1"/>
  <c r="H480" i="10"/>
  <c r="A480" i="10"/>
  <c r="A1261" i="10" s="1"/>
  <c r="A2040" i="10" s="1"/>
  <c r="H478" i="10"/>
  <c r="A478" i="10"/>
  <c r="A1259" i="10" s="1"/>
  <c r="A2038" i="10" s="1"/>
  <c r="H477" i="10"/>
  <c r="A477" i="10"/>
  <c r="A1258" i="10" s="1"/>
  <c r="A2037" i="10" s="1"/>
  <c r="H476" i="10"/>
  <c r="A476" i="10"/>
  <c r="A1257" i="10" s="1"/>
  <c r="A2036" i="10" s="1"/>
  <c r="H475" i="10"/>
  <c r="A475" i="10"/>
  <c r="A1256" i="10" s="1"/>
  <c r="A2035" i="10" s="1"/>
  <c r="H474" i="10"/>
  <c r="A474" i="10"/>
  <c r="A1255" i="10" s="1"/>
  <c r="A2034" i="10" s="1"/>
  <c r="H473" i="10"/>
  <c r="A473" i="10"/>
  <c r="A1254" i="10" s="1"/>
  <c r="A2033" i="10" s="1"/>
  <c r="H472" i="10"/>
  <c r="A472" i="10"/>
  <c r="A1253" i="10" s="1"/>
  <c r="A2032" i="10" s="1"/>
  <c r="H471" i="10"/>
  <c r="A471" i="10"/>
  <c r="A1252" i="10" s="1"/>
  <c r="A2031" i="10" s="1"/>
  <c r="H470" i="10"/>
  <c r="A470" i="10"/>
  <c r="H469" i="10"/>
  <c r="A469" i="10"/>
  <c r="A1250" i="10" s="1"/>
  <c r="A2029" i="10" s="1"/>
  <c r="H468" i="10"/>
  <c r="A468" i="10"/>
  <c r="A1249" i="10" s="1"/>
  <c r="A2028" i="10" s="1"/>
  <c r="H467" i="10"/>
  <c r="A467" i="10"/>
  <c r="A1248" i="10" s="1"/>
  <c r="A2027" i="10" s="1"/>
  <c r="H466" i="10"/>
  <c r="A466" i="10"/>
  <c r="A1247" i="10" s="1"/>
  <c r="A2026" i="10" s="1"/>
  <c r="H465" i="10"/>
  <c r="A465" i="10"/>
  <c r="A1246" i="10" s="1"/>
  <c r="A2025" i="10" s="1"/>
  <c r="H464" i="10"/>
  <c r="A464" i="10"/>
  <c r="A1245" i="10" s="1"/>
  <c r="A2024" i="10" s="1"/>
  <c r="H463" i="10"/>
  <c r="A463" i="10"/>
  <c r="A1244" i="10" s="1"/>
  <c r="A2023" i="10" s="1"/>
  <c r="H462" i="10"/>
  <c r="A462" i="10"/>
  <c r="A1243" i="10" s="1"/>
  <c r="A2022" i="10" s="1"/>
  <c r="H461" i="10"/>
  <c r="A461" i="10"/>
  <c r="A1242" i="10" s="1"/>
  <c r="A2021" i="10" s="1"/>
  <c r="H460" i="10"/>
  <c r="A460" i="10"/>
  <c r="A1241" i="10" s="1"/>
  <c r="A2020" i="10" s="1"/>
  <c r="H459" i="10"/>
  <c r="A459" i="10"/>
  <c r="A1240" i="10" s="1"/>
  <c r="A2019" i="10" s="1"/>
  <c r="H458" i="10"/>
  <c r="A458" i="10"/>
  <c r="A1239" i="10" s="1"/>
  <c r="A2018" i="10" s="1"/>
  <c r="H457" i="10"/>
  <c r="A457" i="10"/>
  <c r="A1238" i="10" s="1"/>
  <c r="A2017" i="10" s="1"/>
  <c r="H456" i="10"/>
  <c r="A456" i="10"/>
  <c r="A1237" i="10" s="1"/>
  <c r="A2016" i="10" s="1"/>
  <c r="H455" i="10"/>
  <c r="A455" i="10"/>
  <c r="A1236" i="10" s="1"/>
  <c r="A2015" i="10" s="1"/>
  <c r="H454" i="10"/>
  <c r="A454" i="10"/>
  <c r="A1235" i="10" s="1"/>
  <c r="A2014" i="10" s="1"/>
  <c r="H453" i="10"/>
  <c r="A453" i="10"/>
  <c r="A1234" i="10" s="1"/>
  <c r="A2013" i="10" s="1"/>
  <c r="H452" i="10"/>
  <c r="A452" i="10"/>
  <c r="A1233" i="10" s="1"/>
  <c r="A2012" i="10" s="1"/>
  <c r="H451" i="10"/>
  <c r="A451" i="10"/>
  <c r="A1232" i="10" s="1"/>
  <c r="A2011" i="10" s="1"/>
  <c r="H450" i="10"/>
  <c r="A450" i="10"/>
  <c r="A1231" i="10" s="1"/>
  <c r="A2010" i="10" s="1"/>
  <c r="H449" i="10"/>
  <c r="A449" i="10"/>
  <c r="A1230" i="10" s="1"/>
  <c r="A2009" i="10" s="1"/>
  <c r="H448" i="10"/>
  <c r="A448" i="10"/>
  <c r="A1229" i="10" s="1"/>
  <c r="A2008" i="10" s="1"/>
  <c r="H447" i="10"/>
  <c r="A447" i="10"/>
  <c r="A1228" i="10" s="1"/>
  <c r="A2007" i="10" s="1"/>
  <c r="H446" i="10"/>
  <c r="A446" i="10"/>
  <c r="A1227" i="10" s="1"/>
  <c r="A2006" i="10" s="1"/>
  <c r="H445" i="10"/>
  <c r="A445" i="10"/>
  <c r="A1226" i="10" s="1"/>
  <c r="A2005" i="10" s="1"/>
  <c r="H444" i="10"/>
  <c r="A444" i="10"/>
  <c r="A1225" i="10" s="1"/>
  <c r="A2004" i="10" s="1"/>
  <c r="H443" i="10"/>
  <c r="A443" i="10"/>
  <c r="A1224" i="10" s="1"/>
  <c r="A2003" i="10" s="1"/>
  <c r="H442" i="10"/>
  <c r="A442" i="10"/>
  <c r="A1223" i="10" s="1"/>
  <c r="A2002" i="10" s="1"/>
  <c r="H441" i="10"/>
  <c r="A441" i="10"/>
  <c r="A1222" i="10" s="1"/>
  <c r="A2001" i="10" s="1"/>
  <c r="H440" i="10"/>
  <c r="A440" i="10"/>
  <c r="A1221" i="10" s="1"/>
  <c r="A2000" i="10" s="1"/>
  <c r="H439" i="10"/>
  <c r="A439" i="10"/>
  <c r="A1220" i="10" s="1"/>
  <c r="A1999" i="10" s="1"/>
  <c r="H438" i="10"/>
  <c r="A438" i="10"/>
  <c r="A1219" i="10" s="1"/>
  <c r="A1998" i="10" s="1"/>
  <c r="H437" i="10"/>
  <c r="A437" i="10"/>
  <c r="A1218" i="10" s="1"/>
  <c r="A1997" i="10" s="1"/>
  <c r="H436" i="10"/>
  <c r="A436" i="10"/>
  <c r="A1217" i="10" s="1"/>
  <c r="A1996" i="10" s="1"/>
  <c r="H435" i="10"/>
  <c r="A435" i="10"/>
  <c r="A1216" i="10" s="1"/>
  <c r="A1995" i="10" s="1"/>
  <c r="H434" i="10"/>
  <c r="A434" i="10"/>
  <c r="A1215" i="10" s="1"/>
  <c r="A1994" i="10" s="1"/>
  <c r="H433" i="10"/>
  <c r="A433" i="10"/>
  <c r="A1214" i="10" s="1"/>
  <c r="A1993" i="10" s="1"/>
  <c r="H432" i="10"/>
  <c r="A432" i="10"/>
  <c r="A1213" i="10" s="1"/>
  <c r="A1992" i="10" s="1"/>
  <c r="H431" i="10"/>
  <c r="A431" i="10"/>
  <c r="A1212" i="10" s="1"/>
  <c r="A1991" i="10" s="1"/>
  <c r="H430" i="10"/>
  <c r="A430" i="10"/>
  <c r="A1211" i="10" s="1"/>
  <c r="A1990" i="10" s="1"/>
  <c r="H429" i="10"/>
  <c r="A429" i="10"/>
  <c r="H428" i="10"/>
  <c r="A428" i="10"/>
  <c r="A1209" i="10" s="1"/>
  <c r="A1988" i="10" s="1"/>
  <c r="H427" i="10"/>
  <c r="A427" i="10"/>
  <c r="A1208" i="10" s="1"/>
  <c r="A1987" i="10" s="1"/>
  <c r="H426" i="10"/>
  <c r="A426" i="10"/>
  <c r="A1207" i="10" s="1"/>
  <c r="A1986" i="10" s="1"/>
  <c r="H425" i="10"/>
  <c r="A425" i="10"/>
  <c r="A1206" i="10" s="1"/>
  <c r="A1985" i="10" s="1"/>
  <c r="H424" i="10"/>
  <c r="A424" i="10"/>
  <c r="A1205" i="10" s="1"/>
  <c r="A1984" i="10" s="1"/>
  <c r="H423" i="10"/>
  <c r="A423" i="10"/>
  <c r="A1204" i="10" s="1"/>
  <c r="A1983" i="10" s="1"/>
  <c r="H422" i="10"/>
  <c r="A422" i="10"/>
  <c r="A1203" i="10" s="1"/>
  <c r="A1982" i="10" s="1"/>
  <c r="H421" i="10"/>
  <c r="A421" i="10"/>
  <c r="A1202" i="10" s="1"/>
  <c r="A1981" i="10" s="1"/>
  <c r="H420" i="10"/>
  <c r="A420" i="10"/>
  <c r="A1201" i="10" s="1"/>
  <c r="A1980" i="10" s="1"/>
  <c r="H419" i="10"/>
  <c r="A419" i="10"/>
  <c r="A1200" i="10" s="1"/>
  <c r="A1979" i="10" s="1"/>
  <c r="H418" i="10"/>
  <c r="A418" i="10"/>
  <c r="A1199" i="10" s="1"/>
  <c r="A1978" i="10" s="1"/>
  <c r="H417" i="10"/>
  <c r="A417" i="10"/>
  <c r="A1198" i="10" s="1"/>
  <c r="A1977" i="10" s="1"/>
  <c r="H416" i="10"/>
  <c r="A416" i="10"/>
  <c r="A1197" i="10" s="1"/>
  <c r="A1976" i="10" s="1"/>
  <c r="H415" i="10"/>
  <c r="A415" i="10"/>
  <c r="A1196" i="10" s="1"/>
  <c r="A1975" i="10" s="1"/>
  <c r="H414" i="10"/>
  <c r="A414" i="10"/>
  <c r="A1195" i="10" s="1"/>
  <c r="A1974" i="10" s="1"/>
  <c r="H413" i="10"/>
  <c r="A413" i="10"/>
  <c r="A1194" i="10" s="1"/>
  <c r="A1973" i="10" s="1"/>
  <c r="H412" i="10"/>
  <c r="A412" i="10"/>
  <c r="A1193" i="10" s="1"/>
  <c r="A1972" i="10" s="1"/>
  <c r="H411" i="10"/>
  <c r="A411" i="10"/>
  <c r="A1192" i="10" s="1"/>
  <c r="A1971" i="10" s="1"/>
  <c r="H410" i="10"/>
  <c r="A410" i="10"/>
  <c r="A1191" i="10" s="1"/>
  <c r="A1970" i="10" s="1"/>
  <c r="H409" i="10"/>
  <c r="A409" i="10"/>
  <c r="A1190" i="10" s="1"/>
  <c r="A1969" i="10" s="1"/>
  <c r="H408" i="10"/>
  <c r="A408" i="10"/>
  <c r="A1189" i="10" s="1"/>
  <c r="A1968" i="10" s="1"/>
  <c r="H407" i="10"/>
  <c r="A407" i="10"/>
  <c r="A1188" i="10" s="1"/>
  <c r="A1967" i="10" s="1"/>
  <c r="H406" i="10"/>
  <c r="A406" i="10"/>
  <c r="H405" i="10"/>
  <c r="A405" i="10"/>
  <c r="A1186" i="10" s="1"/>
  <c r="A1965" i="10" s="1"/>
  <c r="H404" i="10"/>
  <c r="A404" i="10"/>
  <c r="A1185" i="10" s="1"/>
  <c r="A1964" i="10" s="1"/>
  <c r="H403" i="10"/>
  <c r="A403" i="10"/>
  <c r="A1184" i="10" s="1"/>
  <c r="A1963" i="10" s="1"/>
  <c r="H402" i="10"/>
  <c r="A402" i="10"/>
  <c r="A1183" i="10" s="1"/>
  <c r="A1962" i="10" s="1"/>
  <c r="H401" i="10"/>
  <c r="A401" i="10"/>
  <c r="A1182" i="10" s="1"/>
  <c r="A1961" i="10" s="1"/>
  <c r="H400" i="10"/>
  <c r="A400" i="10"/>
  <c r="A1181" i="10" s="1"/>
  <c r="A1960" i="10" s="1"/>
  <c r="H399" i="10"/>
  <c r="A399" i="10"/>
  <c r="A1180" i="10" s="1"/>
  <c r="A1959" i="10" s="1"/>
  <c r="H398" i="10"/>
  <c r="A398" i="10"/>
  <c r="A1179" i="10" s="1"/>
  <c r="A1958" i="10" s="1"/>
  <c r="H397" i="10"/>
  <c r="A397" i="10"/>
  <c r="A1178" i="10" s="1"/>
  <c r="A1957" i="10" s="1"/>
  <c r="H396" i="10"/>
  <c r="A396" i="10"/>
  <c r="A1177" i="10" s="1"/>
  <c r="A1956" i="10" s="1"/>
  <c r="H395" i="10"/>
  <c r="A395" i="10"/>
  <c r="A1176" i="10" s="1"/>
  <c r="A1955" i="10" s="1"/>
  <c r="H394" i="10"/>
  <c r="A394" i="10"/>
  <c r="A1175" i="10" s="1"/>
  <c r="A1954" i="10" s="1"/>
  <c r="H393" i="10"/>
  <c r="A393" i="10"/>
  <c r="A1174" i="10" s="1"/>
  <c r="A1953" i="10" s="1"/>
  <c r="H392" i="10"/>
  <c r="A392" i="10"/>
  <c r="A1173" i="10" s="1"/>
  <c r="A1952" i="10" s="1"/>
  <c r="H391" i="10"/>
  <c r="A391" i="10"/>
  <c r="A1172" i="10" s="1"/>
  <c r="A1951" i="10" s="1"/>
  <c r="H390" i="10"/>
  <c r="A390" i="10"/>
  <c r="A1171" i="10" s="1"/>
  <c r="A1950" i="10" s="1"/>
  <c r="H389" i="10"/>
  <c r="A389" i="10"/>
  <c r="A1170" i="10" s="1"/>
  <c r="A1949" i="10" s="1"/>
  <c r="H388" i="10"/>
  <c r="A388" i="10"/>
  <c r="A1169" i="10" s="1"/>
  <c r="A1948" i="10" s="1"/>
  <c r="H387" i="10"/>
  <c r="A387" i="10"/>
  <c r="A1168" i="10" s="1"/>
  <c r="A1947" i="10" s="1"/>
  <c r="H386" i="10"/>
  <c r="A386" i="10"/>
  <c r="A1167" i="10" s="1"/>
  <c r="A1946" i="10" s="1"/>
  <c r="H385" i="10"/>
  <c r="A385" i="10"/>
  <c r="A1166" i="10" s="1"/>
  <c r="A1945" i="10" s="1"/>
  <c r="H384" i="10"/>
  <c r="A384" i="10"/>
  <c r="A1165" i="10" s="1"/>
  <c r="A1944" i="10" s="1"/>
  <c r="H383" i="10"/>
  <c r="A383" i="10"/>
  <c r="A1164" i="10" s="1"/>
  <c r="A1943" i="10" s="1"/>
  <c r="H382" i="10"/>
  <c r="A382" i="10"/>
  <c r="A1163" i="10" s="1"/>
  <c r="A1942" i="10" s="1"/>
  <c r="H381" i="10"/>
  <c r="A381" i="10"/>
  <c r="A1162" i="10" s="1"/>
  <c r="A1941" i="10" s="1"/>
  <c r="H380" i="10"/>
  <c r="A380" i="10"/>
  <c r="A1161" i="10" s="1"/>
  <c r="A1940" i="10" s="1"/>
  <c r="H379" i="10"/>
  <c r="A379" i="10"/>
  <c r="A1160" i="10" s="1"/>
  <c r="A1939" i="10" s="1"/>
  <c r="H378" i="10"/>
  <c r="A378" i="10"/>
  <c r="A1159" i="10" s="1"/>
  <c r="A1938" i="10" s="1"/>
  <c r="H377" i="10"/>
  <c r="A377" i="10"/>
  <c r="A1158" i="10" s="1"/>
  <c r="A1937" i="10" s="1"/>
  <c r="H376" i="10"/>
  <c r="A376" i="10"/>
  <c r="A1157" i="10" s="1"/>
  <c r="A1936" i="10" s="1"/>
  <c r="H375" i="10"/>
  <c r="A375" i="10"/>
  <c r="A1156" i="10" s="1"/>
  <c r="A1935" i="10" s="1"/>
  <c r="H374" i="10"/>
  <c r="A374" i="10"/>
  <c r="A1155" i="10" s="1"/>
  <c r="A1934" i="10" s="1"/>
  <c r="H373" i="10"/>
  <c r="A373" i="10"/>
  <c r="A1154" i="10" s="1"/>
  <c r="A1933" i="10" s="1"/>
  <c r="H372" i="10"/>
  <c r="A372" i="10"/>
  <c r="A1153" i="10" s="1"/>
  <c r="A1932" i="10" s="1"/>
  <c r="H371" i="10"/>
  <c r="A371" i="10"/>
  <c r="A1152" i="10" s="1"/>
  <c r="A1931" i="10" s="1"/>
  <c r="H370" i="10"/>
  <c r="A370" i="10"/>
  <c r="A1151" i="10" s="1"/>
  <c r="A1930" i="10" s="1"/>
  <c r="H369" i="10"/>
  <c r="A369" i="10"/>
  <c r="A1150" i="10" s="1"/>
  <c r="A1929" i="10" s="1"/>
  <c r="H368" i="10"/>
  <c r="A368" i="10"/>
  <c r="A1149" i="10" s="1"/>
  <c r="A1928" i="10" s="1"/>
  <c r="H367" i="10"/>
  <c r="A367" i="10"/>
  <c r="A1148" i="10" s="1"/>
  <c r="A1927" i="10" s="1"/>
  <c r="H366" i="10"/>
  <c r="A366" i="10"/>
  <c r="A1147" i="10" s="1"/>
  <c r="A1926" i="10" s="1"/>
  <c r="H365" i="10"/>
  <c r="A365" i="10"/>
  <c r="H364" i="10"/>
  <c r="A364" i="10"/>
  <c r="A1145" i="10" s="1"/>
  <c r="A1924" i="10" s="1"/>
  <c r="H363" i="10"/>
  <c r="A363" i="10"/>
  <c r="A1144" i="10" s="1"/>
  <c r="A1923" i="10" s="1"/>
  <c r="H362" i="10"/>
  <c r="A362" i="10"/>
  <c r="A1143" i="10" s="1"/>
  <c r="A1922" i="10" s="1"/>
  <c r="H361" i="10"/>
  <c r="A361" i="10"/>
  <c r="A1142" i="10" s="1"/>
  <c r="A1921" i="10" s="1"/>
  <c r="H360" i="10"/>
  <c r="A360" i="10"/>
  <c r="A1141" i="10" s="1"/>
  <c r="A1920" i="10" s="1"/>
  <c r="H359" i="10"/>
  <c r="A359" i="10"/>
  <c r="A1140" i="10" s="1"/>
  <c r="A1919" i="10" s="1"/>
  <c r="H358" i="10"/>
  <c r="A358" i="10"/>
  <c r="A1139" i="10" s="1"/>
  <c r="A1918" i="10" s="1"/>
  <c r="H357" i="10"/>
  <c r="A357" i="10"/>
  <c r="A1138" i="10" s="1"/>
  <c r="A1917" i="10" s="1"/>
  <c r="H356" i="10"/>
  <c r="A356" i="10"/>
  <c r="A1137" i="10" s="1"/>
  <c r="A1916" i="10" s="1"/>
  <c r="H355" i="10"/>
  <c r="A355" i="10"/>
  <c r="A1136" i="10" s="1"/>
  <c r="A1915" i="10" s="1"/>
  <c r="H354" i="10"/>
  <c r="A354" i="10"/>
  <c r="A1135" i="10" s="1"/>
  <c r="A1914" i="10" s="1"/>
  <c r="H353" i="10"/>
  <c r="A353" i="10"/>
  <c r="A1134" i="10" s="1"/>
  <c r="A1913" i="10" s="1"/>
  <c r="H352" i="10"/>
  <c r="A352" i="10"/>
  <c r="A1133" i="10" s="1"/>
  <c r="A1912" i="10" s="1"/>
  <c r="H351" i="10"/>
  <c r="A351" i="10"/>
  <c r="A1132" i="10" s="1"/>
  <c r="A1911" i="10" s="1"/>
  <c r="H350" i="10"/>
  <c r="A350" i="10"/>
  <c r="A1131" i="10" s="1"/>
  <c r="A1910" i="10" s="1"/>
  <c r="H349" i="10"/>
  <c r="A349" i="10"/>
  <c r="A1130" i="10" s="1"/>
  <c r="A1909" i="10" s="1"/>
  <c r="H348" i="10"/>
  <c r="A348" i="10"/>
  <c r="A1129" i="10" s="1"/>
  <c r="A1908" i="10" s="1"/>
  <c r="H347" i="10"/>
  <c r="A347" i="10"/>
  <c r="A1128" i="10" s="1"/>
  <c r="A1907" i="10" s="1"/>
  <c r="H346" i="10"/>
  <c r="A346" i="10"/>
  <c r="A1127" i="10" s="1"/>
  <c r="A1906" i="10" s="1"/>
  <c r="H345" i="10"/>
  <c r="A345" i="10"/>
  <c r="A1126" i="10" s="1"/>
  <c r="A1905" i="10" s="1"/>
  <c r="H344" i="10"/>
  <c r="A344" i="10"/>
  <c r="A1125" i="10" s="1"/>
  <c r="A1904" i="10" s="1"/>
  <c r="H343" i="10"/>
  <c r="A343" i="10"/>
  <c r="A1124" i="10" s="1"/>
  <c r="A1903" i="10" s="1"/>
  <c r="H342" i="10"/>
  <c r="A342" i="10"/>
  <c r="H341" i="10"/>
  <c r="A341" i="10"/>
  <c r="A1122" i="10" s="1"/>
  <c r="A1901" i="10" s="1"/>
  <c r="H340" i="10"/>
  <c r="A340" i="10"/>
  <c r="A1121" i="10" s="1"/>
  <c r="A1900" i="10" s="1"/>
  <c r="H339" i="10"/>
  <c r="A339" i="10"/>
  <c r="A1120" i="10" s="1"/>
  <c r="A1899" i="10" s="1"/>
  <c r="H338" i="10"/>
  <c r="A338" i="10"/>
  <c r="A1119" i="10" s="1"/>
  <c r="A1898" i="10" s="1"/>
  <c r="H337" i="10"/>
  <c r="A337" i="10"/>
  <c r="A1118" i="10" s="1"/>
  <c r="A1897" i="10" s="1"/>
  <c r="H336" i="10"/>
  <c r="A336" i="10"/>
  <c r="A1117" i="10" s="1"/>
  <c r="A1896" i="10" s="1"/>
  <c r="H335" i="10"/>
  <c r="A335" i="10"/>
  <c r="A1116" i="10" s="1"/>
  <c r="A1895" i="10" s="1"/>
  <c r="H334" i="10"/>
  <c r="A334" i="10"/>
  <c r="A1115" i="10" s="1"/>
  <c r="A1894" i="10" s="1"/>
  <c r="H333" i="10"/>
  <c r="A333" i="10"/>
  <c r="A1114" i="10" s="1"/>
  <c r="A1893" i="10" s="1"/>
  <c r="H332" i="10"/>
  <c r="A332" i="10"/>
  <c r="A1113" i="10" s="1"/>
  <c r="A1892" i="10" s="1"/>
  <c r="H331" i="10"/>
  <c r="A331" i="10"/>
  <c r="A1112" i="10" s="1"/>
  <c r="A1891" i="10" s="1"/>
  <c r="H330" i="10"/>
  <c r="A330" i="10"/>
  <c r="A1111" i="10" s="1"/>
  <c r="A1890" i="10" s="1"/>
  <c r="H329" i="10"/>
  <c r="A329" i="10"/>
  <c r="A1110" i="10" s="1"/>
  <c r="A1889" i="10" s="1"/>
  <c r="H328" i="10"/>
  <c r="A328" i="10"/>
  <c r="A1109" i="10" s="1"/>
  <c r="A1888" i="10" s="1"/>
  <c r="H327" i="10"/>
  <c r="A327" i="10"/>
  <c r="A1108" i="10" s="1"/>
  <c r="A1887" i="10" s="1"/>
  <c r="H326" i="10"/>
  <c r="A326" i="10"/>
  <c r="A1107" i="10" s="1"/>
  <c r="A1886" i="10" s="1"/>
  <c r="H325" i="10"/>
  <c r="A325" i="10"/>
  <c r="A1106" i="10" s="1"/>
  <c r="A1885" i="10" s="1"/>
  <c r="H324" i="10"/>
  <c r="A324" i="10"/>
  <c r="A1105" i="10" s="1"/>
  <c r="A1884" i="10" s="1"/>
  <c r="H323" i="10"/>
  <c r="A323" i="10"/>
  <c r="A1104" i="10" s="1"/>
  <c r="A1883" i="10" s="1"/>
  <c r="H322" i="10"/>
  <c r="A322" i="10"/>
  <c r="A1103" i="10" s="1"/>
  <c r="A1882" i="10" s="1"/>
  <c r="H321" i="10"/>
  <c r="A321" i="10"/>
  <c r="A1102" i="10" s="1"/>
  <c r="A1881" i="10" s="1"/>
  <c r="H320" i="10"/>
  <c r="A320" i="10"/>
  <c r="A1101" i="10" s="1"/>
  <c r="A1880" i="10" s="1"/>
  <c r="H319" i="10"/>
  <c r="A319" i="10"/>
  <c r="A1100" i="10" s="1"/>
  <c r="A1879" i="10" s="1"/>
  <c r="H318" i="10"/>
  <c r="A318" i="10"/>
  <c r="A1099" i="10" s="1"/>
  <c r="A1878" i="10" s="1"/>
  <c r="H317" i="10"/>
  <c r="A317" i="10"/>
  <c r="A1098" i="10" s="1"/>
  <c r="A1877" i="10" s="1"/>
  <c r="H316" i="10"/>
  <c r="A316" i="10"/>
  <c r="A1097" i="10" s="1"/>
  <c r="A1876" i="10" s="1"/>
  <c r="H315" i="10"/>
  <c r="A315" i="10"/>
  <c r="A1096" i="10" s="1"/>
  <c r="A1875" i="10" s="1"/>
  <c r="H314" i="10"/>
  <c r="A314" i="10"/>
  <c r="A1095" i="10" s="1"/>
  <c r="A1874" i="10" s="1"/>
  <c r="H313" i="10"/>
  <c r="A313" i="10"/>
  <c r="A1094" i="10" s="1"/>
  <c r="A1873" i="10" s="1"/>
  <c r="H312" i="10"/>
  <c r="A312" i="10"/>
  <c r="A1093" i="10" s="1"/>
  <c r="A1872" i="10" s="1"/>
  <c r="H311" i="10"/>
  <c r="H310" i="10"/>
  <c r="A310" i="10"/>
  <c r="A1091" i="10" s="1"/>
  <c r="A1870" i="10" s="1"/>
  <c r="H309" i="10"/>
  <c r="A309" i="10"/>
  <c r="A1090" i="10" s="1"/>
  <c r="A1869" i="10" s="1"/>
  <c r="H308" i="10"/>
  <c r="A308" i="10"/>
  <c r="A1089" i="10" s="1"/>
  <c r="A1868" i="10" s="1"/>
  <c r="H307" i="10"/>
  <c r="A307" i="10"/>
  <c r="A1088" i="10" s="1"/>
  <c r="A1867" i="10" s="1"/>
  <c r="H306" i="10"/>
  <c r="A306" i="10"/>
  <c r="A1087" i="10" s="1"/>
  <c r="A1866" i="10" s="1"/>
  <c r="H305" i="10"/>
  <c r="A305" i="10"/>
  <c r="A1086" i="10" s="1"/>
  <c r="A1865" i="10" s="1"/>
  <c r="H304" i="10"/>
  <c r="A304" i="10"/>
  <c r="A1085" i="10" s="1"/>
  <c r="A1864" i="10" s="1"/>
  <c r="H303" i="10"/>
  <c r="A303" i="10"/>
  <c r="H302" i="10"/>
  <c r="A302" i="10"/>
  <c r="A1083" i="10" s="1"/>
  <c r="A1862" i="10" s="1"/>
  <c r="H301" i="10"/>
  <c r="A301" i="10"/>
  <c r="A1082" i="10" s="1"/>
  <c r="A1861" i="10" s="1"/>
  <c r="H300" i="10"/>
  <c r="A300" i="10"/>
  <c r="A1081" i="10" s="1"/>
  <c r="A1860" i="10" s="1"/>
  <c r="H299" i="10"/>
  <c r="A299" i="10"/>
  <c r="A1080" i="10" s="1"/>
  <c r="A1859" i="10" s="1"/>
  <c r="H298" i="10"/>
  <c r="A298" i="10"/>
  <c r="A1079" i="10" s="1"/>
  <c r="A1858" i="10" s="1"/>
  <c r="H297" i="10"/>
  <c r="A297" i="10"/>
  <c r="A1078" i="10" s="1"/>
  <c r="A1857" i="10" s="1"/>
  <c r="H296" i="10"/>
  <c r="A296" i="10"/>
  <c r="A1077" i="10" s="1"/>
  <c r="A1856" i="10" s="1"/>
  <c r="H295" i="10"/>
  <c r="A295" i="10"/>
  <c r="A1076" i="10" s="1"/>
  <c r="A1855" i="10" s="1"/>
  <c r="H294" i="10"/>
  <c r="A294" i="10"/>
  <c r="A1075" i="10" s="1"/>
  <c r="A1854" i="10" s="1"/>
  <c r="H293" i="10"/>
  <c r="A293" i="10"/>
  <c r="A1074" i="10" s="1"/>
  <c r="A1853" i="10" s="1"/>
  <c r="H292" i="10"/>
  <c r="A292" i="10"/>
  <c r="A1073" i="10" s="1"/>
  <c r="A1852" i="10" s="1"/>
  <c r="H291" i="10"/>
  <c r="A291" i="10"/>
  <c r="A1072" i="10" s="1"/>
  <c r="A1851" i="10" s="1"/>
  <c r="H290" i="10"/>
  <c r="A290" i="10"/>
  <c r="A1071" i="10" s="1"/>
  <c r="A1850" i="10" s="1"/>
  <c r="H289" i="10"/>
  <c r="A289" i="10"/>
  <c r="A1070" i="10" s="1"/>
  <c r="A1849" i="10" s="1"/>
  <c r="H288" i="10"/>
  <c r="A288" i="10"/>
  <c r="A1069" i="10" s="1"/>
  <c r="A1848" i="10" s="1"/>
  <c r="H287" i="10"/>
  <c r="A287" i="10"/>
  <c r="H286" i="10"/>
  <c r="A286" i="10"/>
  <c r="A1067" i="10" s="1"/>
  <c r="A1846" i="10" s="1"/>
  <c r="H285" i="10"/>
  <c r="H284" i="10"/>
  <c r="A284" i="10"/>
  <c r="A1065" i="10" s="1"/>
  <c r="H283" i="10"/>
  <c r="A283" i="10"/>
  <c r="A1064" i="10" s="1"/>
  <c r="A1843" i="10" s="1"/>
  <c r="H282" i="10"/>
  <c r="A282" i="10"/>
  <c r="A1063" i="10" s="1"/>
  <c r="A1842" i="10" s="1"/>
  <c r="H281" i="10"/>
  <c r="A281" i="10"/>
  <c r="A1062" i="10" s="1"/>
  <c r="A1841" i="10" s="1"/>
  <c r="H280" i="10"/>
  <c r="A280" i="10"/>
  <c r="A1061" i="10" s="1"/>
  <c r="A1840" i="10" s="1"/>
  <c r="H279" i="10"/>
  <c r="A279" i="10"/>
  <c r="A1060" i="10" s="1"/>
  <c r="A1839" i="10" s="1"/>
  <c r="H278" i="10"/>
  <c r="A278" i="10"/>
  <c r="A1059" i="10" s="1"/>
  <c r="A1838" i="10" s="1"/>
  <c r="H277" i="10"/>
  <c r="A277" i="10"/>
  <c r="A1058" i="10" s="1"/>
  <c r="A1837" i="10" s="1"/>
  <c r="H276" i="10"/>
  <c r="A276" i="10"/>
  <c r="A1057" i="10" s="1"/>
  <c r="A1836" i="10" s="1"/>
  <c r="H275" i="10"/>
  <c r="A275" i="10"/>
  <c r="A1056" i="10" s="1"/>
  <c r="A1835" i="10" s="1"/>
  <c r="H274" i="10"/>
  <c r="A274" i="10"/>
  <c r="A1055" i="10" s="1"/>
  <c r="A1834" i="10" s="1"/>
  <c r="H273" i="10"/>
  <c r="A273" i="10"/>
  <c r="A1054" i="10" s="1"/>
  <c r="A1833" i="10" s="1"/>
  <c r="H272" i="10"/>
  <c r="A272" i="10"/>
  <c r="A1053" i="10" s="1"/>
  <c r="A1832" i="10" s="1"/>
  <c r="H271" i="10"/>
  <c r="A271" i="10"/>
  <c r="H270" i="10"/>
  <c r="A270" i="10"/>
  <c r="A1051" i="10" s="1"/>
  <c r="A1830" i="10" s="1"/>
  <c r="H269" i="10"/>
  <c r="A269" i="10"/>
  <c r="A1050" i="10" s="1"/>
  <c r="A1829" i="10" s="1"/>
  <c r="H268" i="10"/>
  <c r="A268" i="10"/>
  <c r="A1049" i="10" s="1"/>
  <c r="A1828" i="10" s="1"/>
  <c r="H267" i="10"/>
  <c r="A267" i="10"/>
  <c r="A1048" i="10" s="1"/>
  <c r="A1827" i="10" s="1"/>
  <c r="H266" i="10"/>
  <c r="A266" i="10"/>
  <c r="A1047" i="10" s="1"/>
  <c r="A1826" i="10" s="1"/>
  <c r="H264" i="10"/>
  <c r="A264" i="10"/>
  <c r="A1045" i="10" s="1"/>
  <c r="A1824" i="10" s="1"/>
  <c r="H263" i="10"/>
  <c r="A263" i="10"/>
  <c r="A1044" i="10" s="1"/>
  <c r="A1823" i="10" s="1"/>
  <c r="H262" i="10"/>
  <c r="A262" i="10"/>
  <c r="A1043" i="10" s="1"/>
  <c r="A1822" i="10" s="1"/>
  <c r="H261" i="10"/>
  <c r="A261" i="10"/>
  <c r="A1042" i="10" s="1"/>
  <c r="A1821" i="10" s="1"/>
  <c r="H260" i="10"/>
  <c r="A260" i="10"/>
  <c r="A1041" i="10" s="1"/>
  <c r="A1820" i="10" s="1"/>
  <c r="H258" i="10"/>
  <c r="A258" i="10"/>
  <c r="A1039" i="10" s="1"/>
  <c r="A1818" i="10" s="1"/>
  <c r="H257" i="10"/>
  <c r="A257" i="10"/>
  <c r="A1038" i="10" s="1"/>
  <c r="A1817" i="10" s="1"/>
  <c r="H256" i="10"/>
  <c r="A256" i="10"/>
  <c r="A1037" i="10" s="1"/>
  <c r="A1816" i="10" s="1"/>
  <c r="H255" i="10"/>
  <c r="A255" i="10"/>
  <c r="A1036" i="10" s="1"/>
  <c r="A1815" i="10" s="1"/>
  <c r="H254" i="10"/>
  <c r="A254" i="10"/>
  <c r="A1035" i="10" s="1"/>
  <c r="A1814" i="10" s="1"/>
  <c r="H253" i="10"/>
  <c r="A253" i="10"/>
  <c r="A1034" i="10" s="1"/>
  <c r="A1813" i="10" s="1"/>
  <c r="H252" i="10"/>
  <c r="A252" i="10"/>
  <c r="A1033" i="10" s="1"/>
  <c r="A1812" i="10" s="1"/>
  <c r="H251" i="10"/>
  <c r="A251" i="10"/>
  <c r="A1032" i="10" s="1"/>
  <c r="A1811" i="10" s="1"/>
  <c r="H250" i="10"/>
  <c r="A250" i="10"/>
  <c r="A1031" i="10" s="1"/>
  <c r="A1810" i="10" s="1"/>
  <c r="H249" i="10"/>
  <c r="A249" i="10"/>
  <c r="A1030" i="10" s="1"/>
  <c r="A1809" i="10" s="1"/>
  <c r="H248" i="10"/>
  <c r="A248" i="10"/>
  <c r="A1029" i="10" s="1"/>
  <c r="A1808" i="10" s="1"/>
  <c r="H247" i="10"/>
  <c r="A247" i="10"/>
  <c r="A1028" i="10" s="1"/>
  <c r="A1807" i="10" s="1"/>
  <c r="H246" i="10"/>
  <c r="A246" i="10"/>
  <c r="A1027" i="10" s="1"/>
  <c r="A1806" i="10" s="1"/>
  <c r="H245" i="10"/>
  <c r="A245" i="10"/>
  <c r="H244" i="10"/>
  <c r="A244" i="10"/>
  <c r="A1025" i="10" s="1"/>
  <c r="A1804" i="10" s="1"/>
  <c r="H243" i="10"/>
  <c r="A243" i="10"/>
  <c r="A1024" i="10" s="1"/>
  <c r="A1803" i="10" s="1"/>
  <c r="H242" i="10"/>
  <c r="A242" i="10"/>
  <c r="A1023" i="10" s="1"/>
  <c r="A1802" i="10" s="1"/>
  <c r="H241" i="10"/>
  <c r="A241" i="10"/>
  <c r="A1022" i="10" s="1"/>
  <c r="A1801" i="10" s="1"/>
  <c r="H240" i="10"/>
  <c r="A240" i="10"/>
  <c r="A1021" i="10" s="1"/>
  <c r="A1800" i="10" s="1"/>
  <c r="H239" i="10"/>
  <c r="A239" i="10"/>
  <c r="A1020" i="10" s="1"/>
  <c r="A1799" i="10" s="1"/>
  <c r="H238" i="10"/>
  <c r="A238" i="10"/>
  <c r="A1019" i="10" s="1"/>
  <c r="A1798" i="10" s="1"/>
  <c r="H237" i="10"/>
  <c r="A237" i="10"/>
  <c r="A1018" i="10" s="1"/>
  <c r="A1797" i="10" s="1"/>
  <c r="H236" i="10"/>
  <c r="A236" i="10"/>
  <c r="A1017" i="10" s="1"/>
  <c r="A1796" i="10" s="1"/>
  <c r="H235" i="10"/>
  <c r="A235" i="10"/>
  <c r="A1016" i="10" s="1"/>
  <c r="A1795" i="10" s="1"/>
  <c r="H234" i="10"/>
  <c r="A234" i="10"/>
  <c r="A1015" i="10" s="1"/>
  <c r="A1794" i="10" s="1"/>
  <c r="H233" i="10"/>
  <c r="A233" i="10"/>
  <c r="A1014" i="10" s="1"/>
  <c r="A1793" i="10" s="1"/>
  <c r="H232" i="10"/>
  <c r="A232" i="10"/>
  <c r="A1013" i="10" s="1"/>
  <c r="A1792" i="10" s="1"/>
  <c r="H231" i="10"/>
  <c r="A231" i="10"/>
  <c r="H230" i="10"/>
  <c r="A230" i="10"/>
  <c r="A1011" i="10" s="1"/>
  <c r="A1790" i="10" s="1"/>
  <c r="H229" i="10"/>
  <c r="A229" i="10"/>
  <c r="A1010" i="10" s="1"/>
  <c r="A1789" i="10" s="1"/>
  <c r="M227" i="10"/>
  <c r="L227" i="10"/>
  <c r="K227" i="10"/>
  <c r="J227" i="10"/>
  <c r="M225" i="10"/>
  <c r="L225" i="10"/>
  <c r="K225" i="10"/>
  <c r="J225" i="10"/>
  <c r="M224" i="10"/>
  <c r="L224" i="10"/>
  <c r="K224" i="10"/>
  <c r="J224" i="10"/>
  <c r="L169" i="10"/>
  <c r="K169" i="10"/>
  <c r="F169" i="10"/>
  <c r="A156" i="10"/>
  <c r="A154" i="10"/>
  <c r="A148" i="10"/>
  <c r="L144" i="10"/>
  <c r="K144" i="10"/>
  <c r="I144" i="10"/>
  <c r="H144" i="10"/>
  <c r="F144" i="10"/>
  <c r="L142" i="10"/>
  <c r="K142" i="10"/>
  <c r="I142" i="10"/>
  <c r="H142" i="10"/>
  <c r="F142" i="10"/>
  <c r="L141" i="10"/>
  <c r="K141" i="10"/>
  <c r="I141" i="10"/>
  <c r="I169" i="10" s="1"/>
  <c r="H141" i="10"/>
  <c r="H169" i="10" s="1"/>
  <c r="F141" i="10"/>
  <c r="P133" i="10"/>
  <c r="H133" i="10"/>
  <c r="P131" i="10"/>
  <c r="H131" i="10"/>
  <c r="P130" i="10"/>
  <c r="P169" i="10" s="1"/>
  <c r="H130" i="10"/>
  <c r="A116" i="10"/>
  <c r="A167" i="10" s="1"/>
  <c r="M112" i="10"/>
  <c r="L112" i="10"/>
  <c r="K112" i="10"/>
  <c r="J112" i="10"/>
  <c r="I112" i="10"/>
  <c r="H112" i="10"/>
  <c r="M110" i="10"/>
  <c r="L110" i="10"/>
  <c r="K110" i="10"/>
  <c r="J110" i="10"/>
  <c r="I110" i="10"/>
  <c r="H110" i="10"/>
  <c r="M109" i="10"/>
  <c r="M118" i="10" s="1"/>
  <c r="L109" i="10"/>
  <c r="L118" i="10" s="1"/>
  <c r="K109" i="10"/>
  <c r="K118" i="10" s="1"/>
  <c r="J109" i="10"/>
  <c r="I109" i="10"/>
  <c r="I118" i="10" s="1"/>
  <c r="H109" i="10"/>
  <c r="A105" i="10"/>
  <c r="A104" i="10"/>
  <c r="A155" i="10" s="1"/>
  <c r="A103" i="10"/>
  <c r="A101" i="10"/>
  <c r="A152" i="10" s="1"/>
  <c r="A97" i="10"/>
  <c r="A96" i="10"/>
  <c r="A147" i="10" s="1"/>
  <c r="Q93" i="10"/>
  <c r="P93" i="10"/>
  <c r="O93" i="10"/>
  <c r="N93" i="10"/>
  <c r="M93" i="10"/>
  <c r="L93" i="10"/>
  <c r="K93" i="10"/>
  <c r="J93" i="10"/>
  <c r="I93" i="10"/>
  <c r="H93" i="10"/>
  <c r="Q91" i="10"/>
  <c r="P91" i="10"/>
  <c r="O91" i="10"/>
  <c r="N91" i="10"/>
  <c r="M91" i="10"/>
  <c r="L91" i="10"/>
  <c r="K91" i="10"/>
  <c r="J91" i="10"/>
  <c r="I91" i="10"/>
  <c r="H91" i="10"/>
  <c r="Q90" i="10"/>
  <c r="Q118" i="10" s="1"/>
  <c r="P90" i="10"/>
  <c r="P118" i="10" s="1"/>
  <c r="O90" i="10"/>
  <c r="O118" i="10" s="1"/>
  <c r="N90" i="10"/>
  <c r="N118" i="10" s="1"/>
  <c r="M90" i="10"/>
  <c r="L90" i="10"/>
  <c r="K90" i="10"/>
  <c r="J90" i="10"/>
  <c r="J118" i="10" s="1"/>
  <c r="I90" i="10"/>
  <c r="H90" i="10"/>
  <c r="H118" i="10" s="1"/>
  <c r="A88" i="10"/>
  <c r="A139" i="10" s="1"/>
  <c r="A87" i="10"/>
  <c r="A138" i="10" s="1"/>
  <c r="M82" i="10"/>
  <c r="L82" i="10"/>
  <c r="I82" i="10"/>
  <c r="H82" i="10"/>
  <c r="M80" i="10"/>
  <c r="L80" i="10"/>
  <c r="I80" i="10"/>
  <c r="H80" i="10"/>
  <c r="M79" i="10"/>
  <c r="L79" i="10"/>
  <c r="I79" i="10"/>
  <c r="H79" i="10"/>
  <c r="J64" i="10"/>
  <c r="I64" i="10"/>
  <c r="H64" i="10"/>
  <c r="G64" i="10"/>
  <c r="F64" i="10"/>
  <c r="A64" i="10"/>
  <c r="J63" i="10"/>
  <c r="J60" i="10" s="1"/>
  <c r="I63" i="10"/>
  <c r="H63" i="10"/>
  <c r="G63" i="10"/>
  <c r="F63" i="10"/>
  <c r="A63" i="10"/>
  <c r="A115" i="10" s="1"/>
  <c r="A166" i="10" s="1"/>
  <c r="J62" i="10"/>
  <c r="J58" i="10" s="1"/>
  <c r="I62" i="10"/>
  <c r="H62" i="10"/>
  <c r="G62" i="10"/>
  <c r="F62" i="10"/>
  <c r="A62" i="10"/>
  <c r="A114" i="10" s="1"/>
  <c r="A165" i="10" s="1"/>
  <c r="N60" i="10"/>
  <c r="M60" i="10"/>
  <c r="N58" i="10"/>
  <c r="M58" i="10"/>
  <c r="N57" i="10"/>
  <c r="N66" i="10" s="1"/>
  <c r="M57" i="10"/>
  <c r="M66" i="10" s="1"/>
  <c r="A55" i="10"/>
  <c r="A107" i="10" s="1"/>
  <c r="A158" i="10" s="1"/>
  <c r="I54" i="10"/>
  <c r="H54" i="10"/>
  <c r="G54" i="10"/>
  <c r="F54" i="10"/>
  <c r="A54" i="10"/>
  <c r="A106" i="10" s="1"/>
  <c r="A157" i="10" s="1"/>
  <c r="I53" i="10"/>
  <c r="H53" i="10"/>
  <c r="G53" i="10"/>
  <c r="F53" i="10"/>
  <c r="A53" i="10"/>
  <c r="I52" i="10"/>
  <c r="H52" i="10"/>
  <c r="G52" i="10"/>
  <c r="F52" i="10"/>
  <c r="A52" i="10"/>
  <c r="I51" i="10"/>
  <c r="H51" i="10"/>
  <c r="G51" i="10"/>
  <c r="F51" i="10"/>
  <c r="A51" i="10"/>
  <c r="I50" i="10"/>
  <c r="H50" i="10"/>
  <c r="G50" i="10"/>
  <c r="F50" i="10"/>
  <c r="A50" i="10"/>
  <c r="A102" i="10" s="1"/>
  <c r="A153" i="10" s="1"/>
  <c r="I49" i="10"/>
  <c r="H49" i="10"/>
  <c r="G49" i="10"/>
  <c r="A49" i="10"/>
  <c r="J48" i="10"/>
  <c r="I48" i="10"/>
  <c r="H48" i="10"/>
  <c r="A48" i="10"/>
  <c r="A100" i="10" s="1"/>
  <c r="A151" i="10" s="1"/>
  <c r="J47" i="10"/>
  <c r="H47" i="10"/>
  <c r="G47" i="10"/>
  <c r="A47" i="10"/>
  <c r="A99" i="10" s="1"/>
  <c r="A150" i="10" s="1"/>
  <c r="J46" i="10"/>
  <c r="H46" i="10"/>
  <c r="G46" i="10"/>
  <c r="A46" i="10"/>
  <c r="A98" i="10" s="1"/>
  <c r="A149" i="10" s="1"/>
  <c r="I45" i="10"/>
  <c r="H45" i="10"/>
  <c r="G45" i="10"/>
  <c r="F45" i="10"/>
  <c r="A45" i="10"/>
  <c r="I44" i="10"/>
  <c r="H44" i="10"/>
  <c r="G44" i="10"/>
  <c r="F44" i="10"/>
  <c r="A44" i="10"/>
  <c r="I43" i="10"/>
  <c r="H43" i="10"/>
  <c r="G43" i="10"/>
  <c r="F43" i="10"/>
  <c r="A43" i="10"/>
  <c r="A95" i="10" s="1"/>
  <c r="A146" i="10" s="1"/>
  <c r="N41" i="10"/>
  <c r="M41" i="10"/>
  <c r="K41" i="10"/>
  <c r="J41" i="10"/>
  <c r="N39" i="10"/>
  <c r="M39" i="10"/>
  <c r="K39" i="10"/>
  <c r="J39" i="10"/>
  <c r="N38" i="10"/>
  <c r="M38" i="10"/>
  <c r="K38" i="10"/>
  <c r="K66" i="10" s="1"/>
  <c r="J38" i="10"/>
  <c r="J36" i="10"/>
  <c r="I36" i="10"/>
  <c r="G36" i="10"/>
  <c r="F36" i="10"/>
  <c r="A36" i="10"/>
  <c r="J35" i="10"/>
  <c r="I35" i="10"/>
  <c r="H35" i="10"/>
  <c r="G35" i="10"/>
  <c r="F35" i="10"/>
  <c r="A35" i="10"/>
  <c r="J34" i="10"/>
  <c r="J27" i="10" s="1"/>
  <c r="I34" i="10"/>
  <c r="H34" i="10"/>
  <c r="G34" i="10"/>
  <c r="F34" i="10"/>
  <c r="A34" i="10"/>
  <c r="A86" i="10" s="1"/>
  <c r="A137" i="10" s="1"/>
  <c r="J33" i="10"/>
  <c r="I33" i="10"/>
  <c r="H33" i="10"/>
  <c r="G33" i="10"/>
  <c r="F33" i="10"/>
  <c r="A33" i="10"/>
  <c r="A85" i="10" s="1"/>
  <c r="A136" i="10" s="1"/>
  <c r="J32" i="10"/>
  <c r="I32" i="10"/>
  <c r="H32" i="10"/>
  <c r="G32" i="10"/>
  <c r="F32" i="10"/>
  <c r="A32" i="10"/>
  <c r="A84" i="10" s="1"/>
  <c r="A135" i="10" s="1"/>
  <c r="N30" i="10"/>
  <c r="M30" i="10"/>
  <c r="K30" i="10"/>
  <c r="N28" i="10"/>
  <c r="M28" i="10"/>
  <c r="K28" i="10"/>
  <c r="N27" i="10"/>
  <c r="M27" i="10"/>
  <c r="K27" i="10"/>
  <c r="M75" i="9"/>
  <c r="H11" i="8"/>
  <c r="G11" i="8"/>
  <c r="F11" i="8"/>
  <c r="E11" i="8"/>
  <c r="M11" i="8" s="1"/>
  <c r="C11" i="8"/>
  <c r="H10" i="8"/>
  <c r="G10" i="8"/>
  <c r="F10" i="8"/>
  <c r="E10" i="8"/>
  <c r="M10" i="8" s="1"/>
  <c r="C10" i="8"/>
  <c r="L60" i="7"/>
  <c r="M60" i="7" s="1"/>
  <c r="J60" i="7"/>
  <c r="I60" i="7"/>
  <c r="L59" i="7"/>
  <c r="M59" i="7" s="1"/>
  <c r="I59" i="7"/>
  <c r="J59" i="7" s="1"/>
  <c r="H59" i="7"/>
  <c r="M58" i="7"/>
  <c r="L58" i="7"/>
  <c r="J58" i="7"/>
  <c r="I58" i="7"/>
  <c r="H58" i="7"/>
  <c r="L57" i="7"/>
  <c r="M57" i="7" s="1"/>
  <c r="J57" i="7"/>
  <c r="I57" i="7"/>
  <c r="H57" i="7" s="1"/>
  <c r="M56" i="7"/>
  <c r="L56" i="7"/>
  <c r="J56" i="7"/>
  <c r="I56" i="7"/>
  <c r="H56" i="7"/>
  <c r="M55" i="7"/>
  <c r="L55" i="7"/>
  <c r="I55" i="7"/>
  <c r="H55" i="7" s="1"/>
  <c r="M54" i="7"/>
  <c r="L54" i="7"/>
  <c r="I54" i="7"/>
  <c r="J54" i="7" s="1"/>
  <c r="L53" i="7"/>
  <c r="M53" i="7" s="1"/>
  <c r="I53" i="7"/>
  <c r="J53" i="7" s="1"/>
  <c r="L52" i="7"/>
  <c r="L50" i="7" s="1"/>
  <c r="L73" i="7" s="1"/>
  <c r="J52" i="7"/>
  <c r="I52" i="7"/>
  <c r="Q19" i="7"/>
  <c r="P19" i="7"/>
  <c r="O58" i="6"/>
  <c r="N58" i="6"/>
  <c r="M58" i="6"/>
  <c r="L58" i="6"/>
  <c r="K58" i="6"/>
  <c r="J58" i="6"/>
  <c r="I58" i="6"/>
  <c r="H58" i="6"/>
  <c r="G58" i="6"/>
  <c r="F58" i="6"/>
  <c r="E58" i="6"/>
  <c r="D58" i="6"/>
  <c r="P40" i="6"/>
  <c r="O40" i="6"/>
  <c r="N40" i="6"/>
  <c r="M40" i="6"/>
  <c r="K40" i="6"/>
  <c r="J40" i="6"/>
  <c r="I40" i="6"/>
  <c r="H40" i="6"/>
  <c r="G40" i="6"/>
  <c r="I37" i="6"/>
  <c r="H37" i="6"/>
  <c r="E37" i="6"/>
  <c r="L34" i="6"/>
  <c r="L40" i="6" s="1"/>
  <c r="I34" i="6"/>
  <c r="H34" i="6"/>
  <c r="Q31" i="6"/>
  <c r="Q40" i="6" s="1"/>
  <c r="L31" i="6"/>
  <c r="E31" i="6" s="1"/>
  <c r="I31" i="6"/>
  <c r="H31" i="6"/>
  <c r="Q20" i="6"/>
  <c r="P20" i="6"/>
  <c r="N20" i="6"/>
  <c r="M20" i="6"/>
  <c r="L20" i="6"/>
  <c r="K20" i="6"/>
  <c r="J20" i="6"/>
  <c r="G20" i="6"/>
  <c r="E20" i="6"/>
  <c r="O17" i="6"/>
  <c r="O20" i="6" s="1"/>
  <c r="I17" i="6"/>
  <c r="I20" i="6" s="1"/>
  <c r="F17" i="6"/>
  <c r="D17" i="6"/>
  <c r="Q14" i="6"/>
  <c r="O14" i="6"/>
  <c r="I14" i="6"/>
  <c r="H14" i="6"/>
  <c r="F14" i="6"/>
  <c r="D14" i="6"/>
  <c r="Q11" i="6"/>
  <c r="O11" i="6"/>
  <c r="I11" i="6"/>
  <c r="H11" i="6" s="1"/>
  <c r="F11" i="6"/>
  <c r="F20" i="6" s="1"/>
  <c r="D11" i="6"/>
  <c r="D20" i="6" s="1"/>
  <c r="H57" i="5"/>
  <c r="G57" i="5"/>
  <c r="E57" i="5"/>
  <c r="G47" i="5"/>
  <c r="H46" i="5"/>
  <c r="H47" i="5" s="1"/>
  <c r="E46" i="5"/>
  <c r="CG19" i="4"/>
  <c r="BY19" i="4"/>
  <c r="BA19" i="4"/>
  <c r="BA23" i="4" s="1"/>
  <c r="DV13" i="4"/>
  <c r="BR13" i="4"/>
  <c r="BY13" i="4" s="1"/>
  <c r="BY11" i="4" s="1"/>
  <c r="BY23" i="4" s="1"/>
  <c r="DV11" i="4"/>
  <c r="DV9" i="4"/>
  <c r="J20" i="3"/>
  <c r="EF87" i="2"/>
  <c r="DO87" i="2"/>
  <c r="BC87" i="2"/>
  <c r="AL87" i="2"/>
  <c r="DX68" i="2"/>
  <c r="Y68" i="2"/>
  <c r="AF68" i="2" s="1"/>
  <c r="EF64" i="2"/>
  <c r="DX64" i="2"/>
  <c r="AU64" i="2"/>
  <c r="Y64" i="2"/>
  <c r="Y63" i="2"/>
  <c r="BJ62" i="2"/>
  <c r="Y62" i="2"/>
  <c r="AU62" i="2" s="1"/>
  <c r="Y61" i="2"/>
  <c r="AF61" i="2" s="1"/>
  <c r="AU60" i="2"/>
  <c r="Y60" i="2"/>
  <c r="Y59" i="2"/>
  <c r="DX59" i="2" s="1"/>
  <c r="Y58" i="2"/>
  <c r="AU58" i="2" s="1"/>
  <c r="EF57" i="2"/>
  <c r="BJ57" i="2"/>
  <c r="AU57" i="2"/>
  <c r="Y57" i="2"/>
  <c r="DX57" i="2" s="1"/>
  <c r="DX56" i="2"/>
  <c r="Y56" i="2"/>
  <c r="AU56" i="2" s="1"/>
  <c r="DX55" i="2"/>
  <c r="AU55" i="2"/>
  <c r="Y55" i="2"/>
  <c r="Y87" i="2" s="1"/>
  <c r="CX46" i="2"/>
  <c r="CB46" i="2"/>
  <c r="EP40" i="2"/>
  <c r="DT40" i="2"/>
  <c r="CB27" i="2"/>
  <c r="EP22" i="2"/>
  <c r="DT22" i="2"/>
  <c r="EP20" i="2"/>
  <c r="DT20" i="2"/>
  <c r="EP12" i="2"/>
  <c r="DT12" i="2"/>
  <c r="EP10" i="2"/>
  <c r="DT10" i="2"/>
  <c r="AF63" i="2" l="1"/>
  <c r="AF64" i="2"/>
  <c r="L10" i="8"/>
  <c r="M13" i="8"/>
  <c r="N10" i="8"/>
  <c r="N13" i="8" s="1"/>
  <c r="AF55" i="2"/>
  <c r="AF62" i="2"/>
  <c r="AF56" i="2"/>
  <c r="AF57" i="2"/>
  <c r="AF58" i="2"/>
  <c r="J487" i="10"/>
  <c r="J489" i="10"/>
  <c r="L11" i="8"/>
  <c r="N11" i="8"/>
  <c r="AF60" i="2"/>
  <c r="F31" i="6"/>
  <c r="D31" i="6"/>
  <c r="AF59" i="2"/>
  <c r="F37" i="6"/>
  <c r="H52" i="7"/>
  <c r="H60" i="7"/>
  <c r="A2058" i="10"/>
  <c r="A1279" i="10"/>
  <c r="A2074" i="10"/>
  <c r="A1295" i="10"/>
  <c r="A2098" i="10"/>
  <c r="A1319" i="10"/>
  <c r="A2106" i="10"/>
  <c r="A1327" i="10"/>
  <c r="A2114" i="10"/>
  <c r="A1335" i="10"/>
  <c r="A2132" i="10"/>
  <c r="A1353" i="10"/>
  <c r="A2140" i="10"/>
  <c r="A1361" i="10"/>
  <c r="A2156" i="10"/>
  <c r="A1377" i="10"/>
  <c r="A2172" i="10"/>
  <c r="A1393" i="10"/>
  <c r="A2212" i="10"/>
  <c r="A1433" i="10"/>
  <c r="A2228" i="10"/>
  <c r="A1449" i="10"/>
  <c r="A2244" i="10"/>
  <c r="A1465" i="10"/>
  <c r="A2260" i="10"/>
  <c r="A1481" i="10"/>
  <c r="A2276" i="10"/>
  <c r="A1497" i="10"/>
  <c r="A2292" i="10"/>
  <c r="A1513" i="10"/>
  <c r="A1529" i="10"/>
  <c r="A2308" i="10"/>
  <c r="DX60" i="2"/>
  <c r="DX62" i="2"/>
  <c r="BJ64" i="2"/>
  <c r="H17" i="6"/>
  <c r="H20" i="6" s="1"/>
  <c r="D37" i="6"/>
  <c r="J55" i="7"/>
  <c r="J50" i="7" s="1"/>
  <c r="J73" i="7" s="1"/>
  <c r="L489" i="10"/>
  <c r="A2109" i="10"/>
  <c r="A1330" i="10"/>
  <c r="A2118" i="10"/>
  <c r="A1339" i="10"/>
  <c r="A2215" i="10"/>
  <c r="A1436" i="10"/>
  <c r="A2223" i="10"/>
  <c r="A1444" i="10"/>
  <c r="A2231" i="10"/>
  <c r="A1452" i="10"/>
  <c r="A2239" i="10"/>
  <c r="A1460" i="10"/>
  <c r="A2247" i="10"/>
  <c r="A1468" i="10"/>
  <c r="A2255" i="10"/>
  <c r="A1476" i="10"/>
  <c r="A2263" i="10"/>
  <c r="A1484" i="10"/>
  <c r="A2271" i="10"/>
  <c r="A1492" i="10"/>
  <c r="A2279" i="10"/>
  <c r="A1500" i="10"/>
  <c r="A2287" i="10"/>
  <c r="A1508" i="10"/>
  <c r="A2295" i="10"/>
  <c r="A1516" i="10"/>
  <c r="A2303" i="10"/>
  <c r="A1524" i="10"/>
  <c r="A2311" i="10"/>
  <c r="A1532" i="10"/>
  <c r="A2319" i="10"/>
  <c r="A1540" i="10"/>
  <c r="A2327" i="10"/>
  <c r="A1548" i="10"/>
  <c r="A2335" i="10"/>
  <c r="A1556" i="10"/>
  <c r="A2343" i="10"/>
  <c r="A1564" i="10"/>
  <c r="A2351" i="10"/>
  <c r="A1572" i="10"/>
  <c r="A2359" i="10"/>
  <c r="A1580" i="10"/>
  <c r="A2367" i="10"/>
  <c r="A1588" i="10"/>
  <c r="A2375" i="10"/>
  <c r="A1596" i="10"/>
  <c r="A2383" i="10"/>
  <c r="A1604" i="10"/>
  <c r="A2391" i="10"/>
  <c r="A1612" i="10"/>
  <c r="A2399" i="10"/>
  <c r="A1620" i="10"/>
  <c r="A2407" i="10"/>
  <c r="A1628" i="10"/>
  <c r="A2415" i="10"/>
  <c r="A1636" i="10"/>
  <c r="A2423" i="10"/>
  <c r="A1644" i="10"/>
  <c r="A2431" i="10"/>
  <c r="A1652" i="10"/>
  <c r="A2439" i="10"/>
  <c r="A1660" i="10"/>
  <c r="A2447" i="10"/>
  <c r="A1668" i="10"/>
  <c r="A2455" i="10"/>
  <c r="A1676" i="10"/>
  <c r="A2463" i="10"/>
  <c r="A1684" i="10"/>
  <c r="A2475" i="10"/>
  <c r="A1696" i="10"/>
  <c r="A2483" i="10"/>
  <c r="A1704" i="10"/>
  <c r="A2491" i="10"/>
  <c r="A1712" i="10"/>
  <c r="A2499" i="10"/>
  <c r="A1720" i="10"/>
  <c r="A2508" i="10"/>
  <c r="A1729" i="10"/>
  <c r="A2516" i="10"/>
  <c r="A1737" i="10"/>
  <c r="J967" i="10"/>
  <c r="F1772" i="10"/>
  <c r="F1268" i="10"/>
  <c r="F1270" i="10"/>
  <c r="A1282" i="10"/>
  <c r="A1301" i="10"/>
  <c r="A1324" i="10"/>
  <c r="A1348" i="10"/>
  <c r="A1380" i="10"/>
  <c r="A1412" i="10"/>
  <c r="A1447" i="10"/>
  <c r="A1499" i="10"/>
  <c r="A1563" i="10"/>
  <c r="A1627" i="10"/>
  <c r="N1772" i="10"/>
  <c r="A2275" i="10"/>
  <c r="H54" i="7"/>
  <c r="J28" i="10"/>
  <c r="A2121" i="10"/>
  <c r="A1342" i="10"/>
  <c r="A2130" i="10"/>
  <c r="A1351" i="10"/>
  <c r="A2138" i="10"/>
  <c r="A1359" i="10"/>
  <c r="A2146" i="10"/>
  <c r="A1367" i="10"/>
  <c r="A2154" i="10"/>
  <c r="A1375" i="10"/>
  <c r="A2162" i="10"/>
  <c r="A1383" i="10"/>
  <c r="A2170" i="10"/>
  <c r="A1391" i="10"/>
  <c r="A2178" i="10"/>
  <c r="A1399" i="10"/>
  <c r="A2186" i="10"/>
  <c r="A1407" i="10"/>
  <c r="A2194" i="10"/>
  <c r="A1415" i="10"/>
  <c r="A2202" i="10"/>
  <c r="A1423" i="10"/>
  <c r="A2210" i="10"/>
  <c r="A1431" i="10"/>
  <c r="A2218" i="10"/>
  <c r="A1439" i="10"/>
  <c r="A1455" i="10"/>
  <c r="A2234" i="10"/>
  <c r="A2242" i="10"/>
  <c r="A1463" i="10"/>
  <c r="A1471" i="10"/>
  <c r="A2250" i="10"/>
  <c r="A2258" i="10"/>
  <c r="A1479" i="10"/>
  <c r="A2266" i="10"/>
  <c r="A1487" i="10"/>
  <c r="A1495" i="10"/>
  <c r="A2274" i="10"/>
  <c r="A2282" i="10"/>
  <c r="A1503" i="10"/>
  <c r="A1511" i="10"/>
  <c r="A2290" i="10"/>
  <c r="A1519" i="10"/>
  <c r="A2298" i="10"/>
  <c r="A2306" i="10"/>
  <c r="A1527" i="10"/>
  <c r="A1535" i="10"/>
  <c r="A2314" i="10"/>
  <c r="A2322" i="10"/>
  <c r="A1543" i="10"/>
  <c r="A2330" i="10"/>
  <c r="A1551" i="10"/>
  <c r="A1559" i="10"/>
  <c r="A2338" i="10"/>
  <c r="A2346" i="10"/>
  <c r="A1567" i="10"/>
  <c r="A2354" i="10"/>
  <c r="A1575" i="10"/>
  <c r="A1591" i="10"/>
  <c r="A2370" i="10"/>
  <c r="A2378" i="10"/>
  <c r="A1599" i="10"/>
  <c r="A2386" i="10"/>
  <c r="A1607" i="10"/>
  <c r="A1615" i="10"/>
  <c r="A2394" i="10"/>
  <c r="A1623" i="10"/>
  <c r="A2402" i="10"/>
  <c r="A2410" i="10"/>
  <c r="A1631" i="10"/>
  <c r="A2418" i="10"/>
  <c r="A1639" i="10"/>
  <c r="A1647" i="10"/>
  <c r="A2426" i="10"/>
  <c r="A1655" i="10"/>
  <c r="A2434" i="10"/>
  <c r="A2442" i="10"/>
  <c r="A1663" i="10"/>
  <c r="A2450" i="10"/>
  <c r="A1671" i="10"/>
  <c r="A1679" i="10"/>
  <c r="A2458" i="10"/>
  <c r="A1687" i="10"/>
  <c r="A2466" i="10"/>
  <c r="A2471" i="10"/>
  <c r="A1692" i="10"/>
  <c r="A2478" i="10"/>
  <c r="A1699" i="10"/>
  <c r="A2494" i="10"/>
  <c r="A1715" i="10"/>
  <c r="A2511" i="10"/>
  <c r="A1732" i="10"/>
  <c r="A2519" i="10"/>
  <c r="A1740" i="10"/>
  <c r="L967" i="10"/>
  <c r="J992" i="10"/>
  <c r="G1268" i="10"/>
  <c r="G1772" i="10"/>
  <c r="O1772" i="10"/>
  <c r="O1268" i="10"/>
  <c r="G1270" i="10"/>
  <c r="A1284" i="10"/>
  <c r="A1306" i="10"/>
  <c r="A1325" i="10"/>
  <c r="A1349" i="10"/>
  <c r="A1381" i="10"/>
  <c r="A1413" i="10"/>
  <c r="A1448" i="10"/>
  <c r="A1502" i="10"/>
  <c r="A1566" i="10"/>
  <c r="A1630" i="10"/>
  <c r="A1738" i="10"/>
  <c r="A2362" i="10"/>
  <c r="A2067" i="10"/>
  <c r="A1288" i="10"/>
  <c r="A2091" i="10"/>
  <c r="A1312" i="10"/>
  <c r="A2133" i="10"/>
  <c r="A1354" i="10"/>
  <c r="A2157" i="10"/>
  <c r="A1378" i="10"/>
  <c r="A2189" i="10"/>
  <c r="A1410" i="10"/>
  <c r="A2277" i="10"/>
  <c r="A1498" i="10"/>
  <c r="A2301" i="10"/>
  <c r="A1522" i="10"/>
  <c r="A2325" i="10"/>
  <c r="A1546" i="10"/>
  <c r="A2365" i="10"/>
  <c r="A1586" i="10"/>
  <c r="A2397" i="10"/>
  <c r="A1618" i="10"/>
  <c r="A2413" i="10"/>
  <c r="A1634" i="10"/>
  <c r="A2437" i="10"/>
  <c r="A1658" i="10"/>
  <c r="A2453" i="10"/>
  <c r="A1674" i="10"/>
  <c r="A2481" i="10"/>
  <c r="A1702" i="10"/>
  <c r="A2497" i="10"/>
  <c r="A1718" i="10"/>
  <c r="A1735" i="10"/>
  <c r="A2514" i="10"/>
  <c r="R17" i="6"/>
  <c r="R20" i="6" s="1"/>
  <c r="E34" i="6"/>
  <c r="J57" i="10"/>
  <c r="J66" i="10" s="1"/>
  <c r="A2054" i="10"/>
  <c r="A1275" i="10"/>
  <c r="A2062" i="10"/>
  <c r="A1283" i="10"/>
  <c r="A2070" i="10"/>
  <c r="A1291" i="10"/>
  <c r="A2078" i="10"/>
  <c r="A1299" i="10"/>
  <c r="A2086" i="10"/>
  <c r="A1307" i="10"/>
  <c r="A2094" i="10"/>
  <c r="A1315" i="10"/>
  <c r="A2102" i="10"/>
  <c r="A1323" i="10"/>
  <c r="A2110" i="10"/>
  <c r="A1331" i="10"/>
  <c r="A2224" i="10"/>
  <c r="A1445" i="10"/>
  <c r="A2232" i="10"/>
  <c r="A1453" i="10"/>
  <c r="A2240" i="10"/>
  <c r="A1461" i="10"/>
  <c r="A2248" i="10"/>
  <c r="A1469" i="10"/>
  <c r="A2256" i="10"/>
  <c r="A1477" i="10"/>
  <c r="A2264" i="10"/>
  <c r="A1485" i="10"/>
  <c r="A2272" i="10"/>
  <c r="A1493" i="10"/>
  <c r="A2280" i="10"/>
  <c r="A1501" i="10"/>
  <c r="A2288" i="10"/>
  <c r="A1509" i="10"/>
  <c r="A2296" i="10"/>
  <c r="A1517" i="10"/>
  <c r="A2304" i="10"/>
  <c r="A1525" i="10"/>
  <c r="A2312" i="10"/>
  <c r="A1533" i="10"/>
  <c r="A2320" i="10"/>
  <c r="A1541" i="10"/>
  <c r="A2328" i="10"/>
  <c r="A1549" i="10"/>
  <c r="A2336" i="10"/>
  <c r="A1557" i="10"/>
  <c r="A2344" i="10"/>
  <c r="A1565" i="10"/>
  <c r="A2352" i="10"/>
  <c r="A1573" i="10"/>
  <c r="A2360" i="10"/>
  <c r="A1581" i="10"/>
  <c r="A2368" i="10"/>
  <c r="A1589" i="10"/>
  <c r="A2376" i="10"/>
  <c r="A1597" i="10"/>
  <c r="A2384" i="10"/>
  <c r="A1605" i="10"/>
  <c r="A2392" i="10"/>
  <c r="A1613" i="10"/>
  <c r="A2400" i="10"/>
  <c r="A1621" i="10"/>
  <c r="A2408" i="10"/>
  <c r="A1629" i="10"/>
  <c r="A2416" i="10"/>
  <c r="A1637" i="10"/>
  <c r="A2424" i="10"/>
  <c r="A1645" i="10"/>
  <c r="A2432" i="10"/>
  <c r="A1653" i="10"/>
  <c r="A2440" i="10"/>
  <c r="A1661" i="10"/>
  <c r="A2448" i="10"/>
  <c r="A1669" i="10"/>
  <c r="A2456" i="10"/>
  <c r="A1677" i="10"/>
  <c r="A2464" i="10"/>
  <c r="A1685" i="10"/>
  <c r="A2472" i="10"/>
  <c r="A1693" i="10"/>
  <c r="A2476" i="10"/>
  <c r="A1697" i="10"/>
  <c r="A2484" i="10"/>
  <c r="A1705" i="10"/>
  <c r="A2492" i="10"/>
  <c r="A1713" i="10"/>
  <c r="A2500" i="10"/>
  <c r="A1721" i="10"/>
  <c r="A2509" i="10"/>
  <c r="A1730" i="10"/>
  <c r="J1008" i="10"/>
  <c r="N1270" i="10"/>
  <c r="A1290" i="10"/>
  <c r="A1309" i="10"/>
  <c r="A1333" i="10"/>
  <c r="A1357" i="10"/>
  <c r="A1389" i="10"/>
  <c r="A1421" i="10"/>
  <c r="A1458" i="10"/>
  <c r="A1518" i="10"/>
  <c r="A1582" i="10"/>
  <c r="A1646" i="10"/>
  <c r="A2051" i="10"/>
  <c r="A1272" i="10"/>
  <c r="A2099" i="10"/>
  <c r="A1320" i="10"/>
  <c r="A2125" i="10"/>
  <c r="A1346" i="10"/>
  <c r="A2173" i="10"/>
  <c r="A1394" i="10"/>
  <c r="A2213" i="10"/>
  <c r="A1434" i="10"/>
  <c r="A2229" i="10"/>
  <c r="A1450" i="10"/>
  <c r="A2253" i="10"/>
  <c r="A1474" i="10"/>
  <c r="A2309" i="10"/>
  <c r="A1530" i="10"/>
  <c r="A2333" i="10"/>
  <c r="A1554" i="10"/>
  <c r="A2373" i="10"/>
  <c r="A1594" i="10"/>
  <c r="A2389" i="10"/>
  <c r="A1610" i="10"/>
  <c r="A2421" i="10"/>
  <c r="A1642" i="10"/>
  <c r="A2445" i="10"/>
  <c r="A1666" i="10"/>
  <c r="A2461" i="10"/>
  <c r="A1682" i="10"/>
  <c r="A2107" i="10"/>
  <c r="AU59" i="2"/>
  <c r="AU61" i="2"/>
  <c r="AU63" i="2"/>
  <c r="CG13" i="4"/>
  <c r="CG11" i="4" s="1"/>
  <c r="CG23" i="4" s="1"/>
  <c r="I50" i="7"/>
  <c r="M52" i="7"/>
  <c r="M50" i="7" s="1"/>
  <c r="M73" i="7" s="1"/>
  <c r="DX63" i="2"/>
  <c r="H53" i="7"/>
  <c r="A2057" i="10"/>
  <c r="A1278" i="10"/>
  <c r="A2065" i="10"/>
  <c r="A1286" i="10"/>
  <c r="A2073" i="10"/>
  <c r="A1294" i="10"/>
  <c r="A2081" i="10"/>
  <c r="A1302" i="10"/>
  <c r="A2089" i="10"/>
  <c r="A1310" i="10"/>
  <c r="A2097" i="10"/>
  <c r="A1318" i="10"/>
  <c r="A2105" i="10"/>
  <c r="A1326" i="10"/>
  <c r="A2113" i="10"/>
  <c r="A1334" i="10"/>
  <c r="A2123" i="10"/>
  <c r="A1344" i="10"/>
  <c r="A2131" i="10"/>
  <c r="A1352" i="10"/>
  <c r="A2139" i="10"/>
  <c r="A1360" i="10"/>
  <c r="A2147" i="10"/>
  <c r="A1368" i="10"/>
  <c r="A2155" i="10"/>
  <c r="A1376" i="10"/>
  <c r="A2163" i="10"/>
  <c r="A1384" i="10"/>
  <c r="A2171" i="10"/>
  <c r="A1392" i="10"/>
  <c r="A2179" i="10"/>
  <c r="A1400" i="10"/>
  <c r="A2187" i="10"/>
  <c r="A1408" i="10"/>
  <c r="A2195" i="10"/>
  <c r="A1416" i="10"/>
  <c r="A1424" i="10"/>
  <c r="A2203" i="10"/>
  <c r="A1432" i="10"/>
  <c r="A2211" i="10"/>
  <c r="A2219" i="10"/>
  <c r="A1440" i="10"/>
  <c r="A2235" i="10"/>
  <c r="A1456" i="10"/>
  <c r="A2243" i="10"/>
  <c r="A1464" i="10"/>
  <c r="A1472" i="10"/>
  <c r="A2251" i="10"/>
  <c r="A2259" i="10"/>
  <c r="A1480" i="10"/>
  <c r="A2283" i="10"/>
  <c r="A1504" i="10"/>
  <c r="A1512" i="10"/>
  <c r="A2291" i="10"/>
  <c r="A1520" i="10"/>
  <c r="A2299" i="10"/>
  <c r="A2307" i="10"/>
  <c r="A1528" i="10"/>
  <c r="A1536" i="10"/>
  <c r="A2315" i="10"/>
  <c r="A2323" i="10"/>
  <c r="A1544" i="10"/>
  <c r="A1552" i="10"/>
  <c r="A2331" i="10"/>
  <c r="A2339" i="10"/>
  <c r="A1560" i="10"/>
  <c r="A2347" i="10"/>
  <c r="A1568" i="10"/>
  <c r="A2355" i="10"/>
  <c r="A1576" i="10"/>
  <c r="A2363" i="10"/>
  <c r="A1584" i="10"/>
  <c r="A2371" i="10"/>
  <c r="A1592" i="10"/>
  <c r="A2379" i="10"/>
  <c r="A1600" i="10"/>
  <c r="A2387" i="10"/>
  <c r="A1608" i="10"/>
  <c r="A2395" i="10"/>
  <c r="A1616" i="10"/>
  <c r="A2403" i="10"/>
  <c r="A1624" i="10"/>
  <c r="A2411" i="10"/>
  <c r="A1632" i="10"/>
  <c r="A2419" i="10"/>
  <c r="A1640" i="10"/>
  <c r="A2427" i="10"/>
  <c r="A1648" i="10"/>
  <c r="A2435" i="10"/>
  <c r="A1656" i="10"/>
  <c r="A2443" i="10"/>
  <c r="A1664" i="10"/>
  <c r="A2451" i="10"/>
  <c r="A1672" i="10"/>
  <c r="A2459" i="10"/>
  <c r="A1680" i="10"/>
  <c r="A2467" i="10"/>
  <c r="A1688" i="10"/>
  <c r="A2479" i="10"/>
  <c r="A1700" i="10"/>
  <c r="A2487" i="10"/>
  <c r="A1708" i="10"/>
  <c r="A2495" i="10"/>
  <c r="A1716" i="10"/>
  <c r="A2503" i="10"/>
  <c r="A1724" i="10"/>
  <c r="A2512" i="10"/>
  <c r="A1733" i="10"/>
  <c r="A2520" i="10"/>
  <c r="A1741" i="10"/>
  <c r="I1006" i="10"/>
  <c r="K1008" i="10"/>
  <c r="O1270" i="10"/>
  <c r="A1292" i="10"/>
  <c r="A1314" i="10"/>
  <c r="A1364" i="10"/>
  <c r="A1396" i="10"/>
  <c r="A1428" i="10"/>
  <c r="A1467" i="10"/>
  <c r="A1531" i="10"/>
  <c r="A1595" i="10"/>
  <c r="A1659" i="10"/>
  <c r="A1707" i="10"/>
  <c r="A2059" i="10"/>
  <c r="A1280" i="10"/>
  <c r="A2083" i="10"/>
  <c r="A1304" i="10"/>
  <c r="A2115" i="10"/>
  <c r="A1336" i="10"/>
  <c r="A2141" i="10"/>
  <c r="A1362" i="10"/>
  <c r="A2197" i="10"/>
  <c r="A1418" i="10"/>
  <c r="A2221" i="10"/>
  <c r="A1442" i="10"/>
  <c r="A2261" i="10"/>
  <c r="A1482" i="10"/>
  <c r="A2285" i="10"/>
  <c r="A1506" i="10"/>
  <c r="A2317" i="10"/>
  <c r="A1538" i="10"/>
  <c r="A2349" i="10"/>
  <c r="A1570" i="10"/>
  <c r="A2381" i="10"/>
  <c r="A1602" i="10"/>
  <c r="A2405" i="10"/>
  <c r="A1626" i="10"/>
  <c r="BR11" i="4"/>
  <c r="J30" i="10"/>
  <c r="A2052" i="10"/>
  <c r="A1273" i="10"/>
  <c r="A2060" i="10"/>
  <c r="A1281" i="10"/>
  <c r="A2068" i="10"/>
  <c r="A1289" i="10"/>
  <c r="A2076" i="10"/>
  <c r="A1297" i="10"/>
  <c r="A2084" i="10"/>
  <c r="A1305" i="10"/>
  <c r="A2092" i="10"/>
  <c r="A1313" i="10"/>
  <c r="A2100" i="10"/>
  <c r="A1321" i="10"/>
  <c r="A2108" i="10"/>
  <c r="A1329" i="10"/>
  <c r="A2116" i="10"/>
  <c r="A1337" i="10"/>
  <c r="A2126" i="10"/>
  <c r="A1347" i="10"/>
  <c r="A2134" i="10"/>
  <c r="A1355" i="10"/>
  <c r="A2142" i="10"/>
  <c r="A1363" i="10"/>
  <c r="A2150" i="10"/>
  <c r="A1371" i="10"/>
  <c r="A2158" i="10"/>
  <c r="A1379" i="10"/>
  <c r="A2166" i="10"/>
  <c r="A1387" i="10"/>
  <c r="A2174" i="10"/>
  <c r="A1395" i="10"/>
  <c r="A2182" i="10"/>
  <c r="A1403" i="10"/>
  <c r="A2190" i="10"/>
  <c r="A1411" i="10"/>
  <c r="A2198" i="10"/>
  <c r="A1419" i="10"/>
  <c r="A2206" i="10"/>
  <c r="A1427" i="10"/>
  <c r="A2214" i="10"/>
  <c r="A1435" i="10"/>
  <c r="A2222" i="10"/>
  <c r="A1443" i="10"/>
  <c r="A2230" i="10"/>
  <c r="A1451" i="10"/>
  <c r="A2238" i="10"/>
  <c r="A1459" i="10"/>
  <c r="A2254" i="10"/>
  <c r="A1475" i="10"/>
  <c r="A2270" i="10"/>
  <c r="A1491" i="10"/>
  <c r="A2286" i="10"/>
  <c r="A1507" i="10"/>
  <c r="A2302" i="10"/>
  <c r="A1523" i="10"/>
  <c r="A2318" i="10"/>
  <c r="A1539" i="10"/>
  <c r="A2334" i="10"/>
  <c r="A1555" i="10"/>
  <c r="A2350" i="10"/>
  <c r="A1571" i="10"/>
  <c r="A2366" i="10"/>
  <c r="A1587" i="10"/>
  <c r="A2382" i="10"/>
  <c r="A1603" i="10"/>
  <c r="A2398" i="10"/>
  <c r="A1619" i="10"/>
  <c r="A2414" i="10"/>
  <c r="A1635" i="10"/>
  <c r="A2430" i="10"/>
  <c r="A1651" i="10"/>
  <c r="A2446" i="10"/>
  <c r="A1667" i="10"/>
  <c r="A2462" i="10"/>
  <c r="A1683" i="10"/>
  <c r="A2474" i="10"/>
  <c r="A1695" i="10"/>
  <c r="A1703" i="10"/>
  <c r="A2482" i="10"/>
  <c r="A1711" i="10"/>
  <c r="A2490" i="10"/>
  <c r="A2498" i="10"/>
  <c r="A1719" i="10"/>
  <c r="A2506" i="10"/>
  <c r="A1727" i="10"/>
  <c r="A2515" i="10"/>
  <c r="A1736" i="10"/>
  <c r="L1006" i="10"/>
  <c r="A1274" i="10"/>
  <c r="A1293" i="10"/>
  <c r="A1316" i="10"/>
  <c r="A1340" i="10"/>
  <c r="A1365" i="10"/>
  <c r="A1397" i="10"/>
  <c r="A1429" i="10"/>
  <c r="A1470" i="10"/>
  <c r="A1534" i="10"/>
  <c r="A1598" i="10"/>
  <c r="A1662" i="10"/>
  <c r="A1710" i="10"/>
  <c r="A2180" i="10"/>
  <c r="A2075" i="10"/>
  <c r="A1296" i="10"/>
  <c r="A2149" i="10"/>
  <c r="A1370" i="10"/>
  <c r="A2165" i="10"/>
  <c r="A1386" i="10"/>
  <c r="A2181" i="10"/>
  <c r="A1402" i="10"/>
  <c r="A2205" i="10"/>
  <c r="A1426" i="10"/>
  <c r="A2245" i="10"/>
  <c r="A1466" i="10"/>
  <c r="A2269" i="10"/>
  <c r="A1490" i="10"/>
  <c r="A2293" i="10"/>
  <c r="A1514" i="10"/>
  <c r="A2341" i="10"/>
  <c r="A1562" i="10"/>
  <c r="A2357" i="10"/>
  <c r="A1578" i="10"/>
  <c r="A2429" i="10"/>
  <c r="A1650" i="10"/>
  <c r="A2129" i="10"/>
  <c r="A1350" i="10"/>
  <c r="A2137" i="10"/>
  <c r="A1358" i="10"/>
  <c r="A2145" i="10"/>
  <c r="A1366" i="10"/>
  <c r="A2153" i="10"/>
  <c r="A1374" i="10"/>
  <c r="A2161" i="10"/>
  <c r="A1382" i="10"/>
  <c r="A2169" i="10"/>
  <c r="A1390" i="10"/>
  <c r="A2177" i="10"/>
  <c r="A1398" i="10"/>
  <c r="A2185" i="10"/>
  <c r="A1406" i="10"/>
  <c r="A2193" i="10"/>
  <c r="A1414" i="10"/>
  <c r="A2201" i="10"/>
  <c r="A1422" i="10"/>
  <c r="A2209" i="10"/>
  <c r="A1430" i="10"/>
  <c r="A2225" i="10"/>
  <c r="A1446" i="10"/>
  <c r="A2233" i="10"/>
  <c r="A1454" i="10"/>
  <c r="A2241" i="10"/>
  <c r="A1462" i="10"/>
  <c r="A2257" i="10"/>
  <c r="A1478" i="10"/>
  <c r="A2273" i="10"/>
  <c r="A1494" i="10"/>
  <c r="A2289" i="10"/>
  <c r="A1510" i="10"/>
  <c r="A2305" i="10"/>
  <c r="A1526" i="10"/>
  <c r="A2321" i="10"/>
  <c r="A1542" i="10"/>
  <c r="A2337" i="10"/>
  <c r="A1558" i="10"/>
  <c r="A2353" i="10"/>
  <c r="A1574" i="10"/>
  <c r="A2369" i="10"/>
  <c r="A1590" i="10"/>
  <c r="A2385" i="10"/>
  <c r="A1606" i="10"/>
  <c r="A2401" i="10"/>
  <c r="A1622" i="10"/>
  <c r="A2417" i="10"/>
  <c r="A1638" i="10"/>
  <c r="A2433" i="10"/>
  <c r="A1654" i="10"/>
  <c r="A2449" i="10"/>
  <c r="A1670" i="10"/>
  <c r="A2465" i="10"/>
  <c r="A1686" i="10"/>
  <c r="A2477" i="10"/>
  <c r="A1698" i="10"/>
  <c r="A2485" i="10"/>
  <c r="A1706" i="10"/>
  <c r="A2493" i="10"/>
  <c r="A1714" i="10"/>
  <c r="A2501" i="10"/>
  <c r="A1722" i="10"/>
  <c r="A2510" i="10"/>
  <c r="A1731" i="10"/>
  <c r="L1772" i="10"/>
  <c r="L1268" i="10"/>
  <c r="A1276" i="10"/>
  <c r="A1298" i="10"/>
  <c r="A1317" i="10"/>
  <c r="A1341" i="10"/>
  <c r="A1372" i="10"/>
  <c r="A1404" i="10"/>
  <c r="A1437" i="10"/>
  <c r="A1483" i="10"/>
  <c r="A1547" i="10"/>
  <c r="A1611" i="10"/>
  <c r="A1675" i="10"/>
  <c r="A1723" i="10"/>
  <c r="A2188" i="10"/>
  <c r="A2066" i="10"/>
  <c r="A1287" i="10"/>
  <c r="A2082" i="10"/>
  <c r="A1303" i="10"/>
  <c r="A2090" i="10"/>
  <c r="A1311" i="10"/>
  <c r="A1345" i="10"/>
  <c r="A2124" i="10"/>
  <c r="A2148" i="10"/>
  <c r="A1369" i="10"/>
  <c r="A2164" i="10"/>
  <c r="A1385" i="10"/>
  <c r="A2196" i="10"/>
  <c r="A1417" i="10"/>
  <c r="A2204" i="10"/>
  <c r="A1425" i="10"/>
  <c r="A2220" i="10"/>
  <c r="A1441" i="10"/>
  <c r="A2252" i="10"/>
  <c r="A1473" i="10"/>
  <c r="A2268" i="10"/>
  <c r="A1489" i="10"/>
  <c r="A2284" i="10"/>
  <c r="A1505" i="10"/>
  <c r="A2300" i="10"/>
  <c r="A1521" i="10"/>
  <c r="A2316" i="10"/>
  <c r="A1537" i="10"/>
  <c r="A2324" i="10"/>
  <c r="A1545" i="10"/>
  <c r="A2332" i="10"/>
  <c r="A1553" i="10"/>
  <c r="A2340" i="10"/>
  <c r="A1561" i="10"/>
  <c r="A2348" i="10"/>
  <c r="A1569" i="10"/>
  <c r="A2356" i="10"/>
  <c r="A1577" i="10"/>
  <c r="A2364" i="10"/>
  <c r="A1585" i="10"/>
  <c r="A2380" i="10"/>
  <c r="A1601" i="10"/>
  <c r="A2388" i="10"/>
  <c r="A1609" i="10"/>
  <c r="A2396" i="10"/>
  <c r="A1617" i="10"/>
  <c r="A1625" i="10"/>
  <c r="A2404" i="10"/>
  <c r="A2412" i="10"/>
  <c r="A1633" i="10"/>
  <c r="A2420" i="10"/>
  <c r="A1641" i="10"/>
  <c r="A2428" i="10"/>
  <c r="A1649" i="10"/>
  <c r="A1657" i="10"/>
  <c r="A2436" i="10"/>
  <c r="A2444" i="10"/>
  <c r="A1665" i="10"/>
  <c r="A2452" i="10"/>
  <c r="A1673" i="10"/>
  <c r="A2460" i="10"/>
  <c r="A1681" i="10"/>
  <c r="A2480" i="10"/>
  <c r="A1701" i="10"/>
  <c r="A2488" i="10"/>
  <c r="A1709" i="10"/>
  <c r="A2496" i="10"/>
  <c r="A1717" i="10"/>
  <c r="A2504" i="10"/>
  <c r="A1725" i="10"/>
  <c r="A2513" i="10"/>
  <c r="A1734" i="10"/>
  <c r="A2521" i="10"/>
  <c r="A1742" i="10"/>
  <c r="A1277" i="10"/>
  <c r="A1300" i="10"/>
  <c r="A1322" i="10"/>
  <c r="A1373" i="10"/>
  <c r="A1405" i="10"/>
  <c r="A1438" i="10"/>
  <c r="A1486" i="10"/>
  <c r="A1550" i="10"/>
  <c r="A1614" i="10"/>
  <c r="A1678" i="10"/>
  <c r="A1726" i="10"/>
  <c r="A2267" i="10"/>
  <c r="P1772" i="10"/>
  <c r="I1270" i="10"/>
  <c r="Q1270" i="10"/>
  <c r="Q1772" i="10"/>
  <c r="P1748" i="10"/>
  <c r="I1772" i="10"/>
  <c r="J1772" i="10"/>
  <c r="M1772" i="10"/>
  <c r="M1270" i="10"/>
  <c r="K1772" i="10"/>
  <c r="N1746" i="10"/>
  <c r="N1748" i="10"/>
  <c r="H1785" i="10"/>
  <c r="O1746" i="10"/>
  <c r="G1787" i="10"/>
  <c r="Q1746" i="10"/>
  <c r="Q1748" i="10"/>
  <c r="H1772" i="10"/>
  <c r="H1746" i="10"/>
  <c r="I73" i="7" l="1"/>
  <c r="H50" i="7"/>
  <c r="H73" i="7" s="1"/>
  <c r="D34" i="6"/>
  <c r="D40" i="6" s="1"/>
  <c r="F34" i="6"/>
  <c r="F40" i="6" s="1"/>
  <c r="L13" i="8"/>
  <c r="E40" i="6"/>
  <c r="R19" i="7"/>
</calcChain>
</file>

<file path=xl/sharedStrings.xml><?xml version="1.0" encoding="utf-8"?>
<sst xmlns="http://schemas.openxmlformats.org/spreadsheetml/2006/main" count="2936" uniqueCount="878">
  <si>
    <t>Приложение к Порядку составления</t>
  </si>
  <si>
    <t>и утверждения отчета о результатах деятельности</t>
  </si>
  <si>
    <t xml:space="preserve">муниципального учреждения и об использовании закрепленного </t>
  </si>
  <si>
    <t>за ним муниципального имущества</t>
  </si>
  <si>
    <t>(в ред. Постановления администрации
г. Красноярска</t>
  </si>
  <si>
    <t xml:space="preserve"> от 13.12.2024 N 1182)</t>
  </si>
  <si>
    <t>СОГЛАСОВАНО:</t>
  </si>
  <si>
    <t>УТВЕРЖДАЮ:</t>
  </si>
  <si>
    <t>Руководитель главного управления молодежной политики администрации города Красноярска</t>
  </si>
  <si>
    <t>Директор</t>
  </si>
  <si>
    <t>Данилов Р.Е.</t>
  </si>
  <si>
    <t>(подпись, ФИО, руководителя главного</t>
  </si>
  <si>
    <t>(подпись, ФИО, руководителя учреждения)</t>
  </si>
  <si>
    <t>"____" ___________________ 20___ г.</t>
  </si>
  <si>
    <t>Протокол от 31.03.2025 № 3-25  *</t>
  </si>
  <si>
    <t>ОТЧЕТ</t>
  </si>
  <si>
    <t>о результатах деятельности муниципального учреждения города Красноярска</t>
  </si>
  <si>
    <t>и об использовании закрепленного за ним муниципального имущества</t>
  </si>
  <si>
    <t>за 2024  отчетный год</t>
  </si>
  <si>
    <t>по состоянию на 01.01.2025г.**</t>
  </si>
  <si>
    <t>Учреждение</t>
  </si>
  <si>
    <t>Муниципальное молодежное автономное учреждение "Молодежный военно-спортивный центр "Патриот"</t>
  </si>
  <si>
    <t>КОДЫ</t>
  </si>
  <si>
    <t>Тип учреждения</t>
  </si>
  <si>
    <t>03</t>
  </si>
  <si>
    <t xml:space="preserve">Дата  </t>
  </si>
  <si>
    <t>(казенное - "01", бюджетное - "02", автономное - "03")</t>
  </si>
  <si>
    <t xml:space="preserve">по Сводному реестру  </t>
  </si>
  <si>
    <t>043Щ5225</t>
  </si>
  <si>
    <t>Уполномоченный орган</t>
  </si>
  <si>
    <t>Главное управление молодежной политики администрации города Красноярска</t>
  </si>
  <si>
    <t xml:space="preserve">ИНН  </t>
  </si>
  <si>
    <t>Публично-правовое образование</t>
  </si>
  <si>
    <t xml:space="preserve">КПП  </t>
  </si>
  <si>
    <t>Периодичность: годовая</t>
  </si>
  <si>
    <t xml:space="preserve">по БК  </t>
  </si>
  <si>
    <t xml:space="preserve">по ОКТМО  </t>
  </si>
  <si>
    <t>* реквизиты протокола наблюдательного совета</t>
  </si>
  <si>
    <t>(для автономного учреждения)</t>
  </si>
  <si>
    <t>** год, следующий за отчетным</t>
  </si>
  <si>
    <t>Раздел 1 "Результаты деятельности"</t>
  </si>
  <si>
    <t>1.1. Отчет о выполнении муниципального задания на оказание муниципальных услуг (выполнение работ)</t>
  </si>
  <si>
    <t>1.1.1. Отчет о выполнении муниципального задания на оказание муниципальных услуг</t>
  </si>
  <si>
    <t>Наименование муниципальной услуги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</si>
  <si>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</si>
  <si>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</si>
  <si>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объема муниципальной услуги</t>
  </si>
  <si>
    <t>Средний размер платы (цена, тариф)</t>
  </si>
  <si>
    <t>наимено-вание показате-ля</t>
  </si>
  <si>
    <t>единица измерения по ОКЕИ</t>
  </si>
  <si>
    <t>утвер-ждено в муници-пальном задании на год</t>
  </si>
  <si>
    <t>исполне-но на отчетную дату</t>
  </si>
  <si>
    <t>допусти-мое (возмож-ное) отклоне-ние</t>
  </si>
  <si>
    <t>отклоне-ние, превыша-ющее допусти-мое (возмож-ное) значение</t>
  </si>
  <si>
    <t>причина отклоне-ния</t>
  </si>
  <si>
    <t>наимено-вание</t>
  </si>
  <si>
    <t>код</t>
  </si>
  <si>
    <t>-</t>
  </si>
  <si>
    <t>1.1.2. Отчет о выполнении муниципального задания на выполнение муниципальных работ</t>
  </si>
  <si>
    <t>Наименование муниципальной работы</t>
  </si>
  <si>
    <t>Показатель, характеризующий содержание муниципальной работы</t>
  </si>
  <si>
    <t>Показатель, характеризующий условия (формы) оказания муниципальной работы</t>
  </si>
  <si>
    <t>Показатель объема муниципальной работы</t>
  </si>
  <si>
    <t>наименование показателя</t>
  </si>
  <si>
    <t>Организация деятельности специализированных (профильных) лагерей</t>
  </si>
  <si>
    <t>количество участников</t>
  </si>
  <si>
    <t>человек</t>
  </si>
  <si>
    <t>количество мероприятий</t>
  </si>
  <si>
    <t xml:space="preserve">единица </t>
  </si>
  <si>
    <t>Организация досуга детей, подростков и молодежи (молодежный клубы, секции, студии, кружки на базе молодежного центра</t>
  </si>
  <si>
    <t>Кружки и секции</t>
  </si>
  <si>
    <t>количество кружков и секций</t>
  </si>
  <si>
    <t>единица</t>
  </si>
  <si>
    <t>Организация досуга детей, подростков и молодежи (культурно-досуговые, спортивно-массовые мероприятия)</t>
  </si>
  <si>
    <t>Культурно-досуговые, спортивно-массовые мероприятия</t>
  </si>
  <si>
    <t>количество участников мероприятия</t>
  </si>
  <si>
    <t>Организация досуга детей, подростков и молодежи (поддержка деятельности молодежных общественных объединений (проектных команд, инициативных групп, молодежных активов)</t>
  </si>
  <si>
    <t>Общественные объединения</t>
  </si>
  <si>
    <t>количество поддержанных молодежных инициатив</t>
  </si>
  <si>
    <t>штук</t>
  </si>
  <si>
    <t>количество общественных объединений</t>
  </si>
  <si>
    <t>Организация мероприятий в сфере молодежной политики, направленных на гражданское и патриотическое воспитание молодёжи, воспитание толерантности в молодёжной среде, формирование правовых, культурных и нравственных ценностей среди молодёжи</t>
  </si>
  <si>
    <t>количество человек вовлеченных в мероприятия</t>
  </si>
  <si>
    <t>1.2. Сведения о поступлениях и выплатах учреждения</t>
  </si>
  <si>
    <t>на 1 января</t>
  </si>
  <si>
    <t>2025</t>
  </si>
  <si>
    <t>г.</t>
  </si>
  <si>
    <t>1.2.1.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</si>
  <si>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</si>
  <si>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</si>
  <si>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</si>
  <si>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</si>
  <si>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</si>
  <si>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за 2024 год
(за отчетный
финансовый год)</t>
  </si>
  <si>
    <t>за 2023 год
(за год, предшествующий отчетному)</t>
  </si>
  <si>
    <t>Субсидии на финансовое обеспечение выполнения муниципального задания</t>
  </si>
  <si>
    <t>0100</t>
  </si>
  <si>
    <t>Субсидии на финансовое обеспечение выполнения муниципального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</si>
  <si>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</si>
  <si>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</si>
  <si>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</si>
  <si>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</si>
  <si>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</si>
  <si>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</si>
  <si>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</si>
  <si>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</si>
  <si>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</si>
  <si>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  местных бюджетов</t>
  </si>
  <si>
    <t>0502</t>
  </si>
  <si>
    <t>Гранты, предоставляемые юридическими и физическими лицами                   (за исключением грантов в форме субсидий, предоставляемых                      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</si>
  <si>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</si>
  <si>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которых являются субсидии                                                                             и имущественные взносы, полученные из бюджетов бюджетной системы Российской Федерации</t>
  </si>
  <si>
    <t>0610</t>
  </si>
  <si>
    <t>Пожертвования и иные безвозмездные перечисления от физических                  и юридических лиц, в том числе иностранных организаций</t>
  </si>
  <si>
    <t>0700</t>
  </si>
  <si>
    <t>Доходы от приносящей доход деятельности, компенсаций затрат                     (за исключением доходов от собственности), 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</si>
  <si>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</si>
  <si>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</si>
  <si>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</si>
  <si>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муниципального задания по видам деятельности, отнесенным в соответствии с учредительными документами к основным</t>
  </si>
  <si>
    <t>0802</t>
  </si>
  <si>
    <t>доходы от платы за пользование служебными жилыми помещениями и общежитиями, включающей плату за пользование                                                                                  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</si>
  <si>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</si>
  <si>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</si>
  <si>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</si>
  <si>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</si>
  <si>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</si>
  <si>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</si>
  <si>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</si>
  <si>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</si>
  <si>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</si>
  <si>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</si>
  <si>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</si>
  <si>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</si>
  <si>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</si>
  <si>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</si>
  <si>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</si>
  <si>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</si>
  <si>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</si>
  <si>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</si>
  <si>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</si>
  <si>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</si>
  <si>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</si>
  <si>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</si>
  <si>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</si>
  <si>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товариществ и обществ,                                      или дивидендов по акциям, принадлежащим учреждению</t>
  </si>
  <si>
    <t>0907</t>
  </si>
  <si>
    <t>прочие доходы от использования имущества, находящегося                             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</si>
  <si>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</si>
  <si>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</si>
  <si>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</si>
  <si>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</si>
  <si>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</si>
  <si>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</si>
  <si>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</si>
  <si>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Иные поступления, всего</t>
  </si>
  <si>
    <t>1300</t>
  </si>
  <si>
    <t xml:space="preserve">из них
возврат денежных обеспечений
</t>
  </si>
  <si>
    <t>1301</t>
  </si>
  <si>
    <t>возврат денежных средств с депозитных счетов</t>
  </si>
  <si>
    <t>1302</t>
  </si>
  <si>
    <t>Итого</t>
  </si>
  <si>
    <t>9000</t>
  </si>
  <si>
    <t>х</t>
  </si>
  <si>
    <t>100%</t>
  </si>
  <si>
    <t>1.2.2. Сведения о выплатах учреждения</t>
  </si>
  <si>
    <t>Код стро-ки</t>
  </si>
  <si>
    <t>Сумма выплат за отчетный период, всего</t>
  </si>
  <si>
    <t>Доля в об-щей сум-ме вып-лат, %</t>
  </si>
  <si>
    <t>в том числе по источникам финансового обеспечения обязательств по выплатам</t>
  </si>
  <si>
    <t>за счет средств субсидии              на выполнение муниципального задания</t>
  </si>
  <si>
    <t>доля в общей сумме вып-лат, отра-женных 
в графе 3,
%</t>
  </si>
  <si>
    <t>за счет сре-дств субси-дии 
на иные цели</t>
  </si>
  <si>
    <t>доля          в общей сумме выплат, отраже-нных 
в графе 3,
%</t>
  </si>
  <si>
    <t>за счет средств гранта в форме субсидии</t>
  </si>
  <si>
    <t>ОМС</t>
  </si>
  <si>
    <t>доля             в общей сумме выплат, отраже-нных 
в графе 3,
%</t>
  </si>
  <si>
    <t>за счет средств от приносящей доход деятельности, всего</t>
  </si>
  <si>
    <t>доля            в общей сумме выплат, отраже-нных 
в графе 3,
%</t>
  </si>
  <si>
    <t>из них:</t>
  </si>
  <si>
    <t>в том числе:</t>
  </si>
  <si>
    <t>за счет сре-дств, полу-ченных от оказа-ния услуг, выпол-нения работ, реали-зации продук-ции</t>
  </si>
  <si>
    <t>за счет без-возмез-дных поступ-лений</t>
  </si>
  <si>
    <t>доля           в общей сумме выплат, отраже-нных 
в графе 3,
%</t>
  </si>
  <si>
    <t>из феде-рального бюд-жета</t>
  </si>
  <si>
    <t>доля               в общей сум-           ме выплат, отраже-нных 
в графе 3,
%</t>
  </si>
  <si>
    <t>из бюд-жетов субъек-тов Российской Федерации           и местных бюджетов</t>
  </si>
  <si>
    <t>доля              в общей сумме выплат, отраже-нных 
в графе 3,
%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</si>
  <si>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</si>
  <si>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</si>
  <si>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</si>
  <si>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</si>
  <si>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</si>
  <si>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</si>
  <si>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</si>
  <si>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</si>
  <si>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</si>
  <si>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</si>
  <si>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</si>
  <si>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</si>
  <si>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</si>
  <si>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</si>
  <si>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</si>
  <si>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нефинансовые активы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</si>
  <si>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</si>
  <si>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</si>
  <si>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</si>
  <si>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</si>
  <si>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</si>
  <si>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</si>
  <si>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</si>
  <si>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</si>
  <si>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</si>
  <si>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</si>
  <si>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</si>
  <si>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</si>
  <si>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</si>
  <si>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</si>
  <si>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</si>
  <si>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</si>
  <si>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</si>
  <si>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</si>
  <si>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</si>
  <si>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за счет средств субсидии на выполнение муни-ципального задания</t>
  </si>
  <si>
    <t>доля           в общей сумме выплат, отра-женных 
в графе 3,
%</t>
  </si>
  <si>
    <t>за счет сре-дств суб-сидии 
на иные цели</t>
  </si>
  <si>
    <t>доля          в об-щей сум-             ме выплат, отраженных 
в графе 3,
%</t>
  </si>
  <si>
    <t>доля           в общей сумме вып-лат, отра-жен-ных 
в графе 3,
%</t>
  </si>
  <si>
    <t>доля              в общей сумме вып-лат, отра-женных 
в графе 3,
%</t>
  </si>
  <si>
    <t>за счет сре-дств, полу-ченных    от оказания услуг, выпол-нения работ, реализации продукции</t>
  </si>
  <si>
    <t>доля в общей сумме выплат, отраженных 
в графе 3,
%</t>
  </si>
  <si>
    <t>доля в общей сум-              ме вып-лат, отра-женных 
в графе 3,
%</t>
  </si>
  <si>
    <t>из федераль-ного бюджета</t>
  </si>
  <si>
    <t>доля            в общей сум-             ме вып-  лат, отра-женных 
в графе 3,
%</t>
  </si>
  <si>
    <t>из бюджетов субъектов Российской Федерации     и местных бюджетов</t>
  </si>
  <si>
    <t>доля           в общей сум-            ме вып- лат, отраженных 
в графе 3,
%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</si>
  <si>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</si>
  <si>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</si>
  <si>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</si>
  <si>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</si>
  <si>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</si>
  <si>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</si>
  <si>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90,67%</t>
  </si>
  <si>
    <t>3,79%</t>
  </si>
  <si>
    <t>5,54%</t>
  </si>
  <si>
    <t>5,07%</t>
  </si>
  <si>
    <t>1.3. Сведения об оказываемых услугах, выполняемых работах сверх установленного муниципального задания, а также выпускаемой продукции</t>
  </si>
  <si>
    <t>1.3.1. Сведения об услугах, оказываемых сверх установленного муниципального задания</t>
  </si>
  <si>
    <t>Наименование оказываемых услуг</t>
  </si>
  <si>
    <t>Код по ОКВЭД</t>
  </si>
  <si>
    <t>Код строки</t>
  </si>
  <si>
    <t>Объем оказанных услуг</t>
  </si>
  <si>
    <t>Доход от оказания услуг, руб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</si>
  <si>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</si>
  <si>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</si>
  <si>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</si>
  <si>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</si>
  <si>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</t>
  </si>
  <si>
    <t>дата</t>
  </si>
  <si>
    <t>номер</t>
  </si>
  <si>
    <t>код по ОКЕИ</t>
  </si>
  <si>
    <t>Услуга по предоставлению спортивного зала (площадь 120 кв.м) г. Красноярск, ул. А. Тимошенкова, 74</t>
  </si>
  <si>
    <t>93.19</t>
  </si>
  <si>
    <t>час</t>
  </si>
  <si>
    <t>Постановление администрации города Красноярска</t>
  </si>
  <si>
    <t>Услуга по предоставлению спортивного зала (площадь 148,3 кв.м), г. Красноярск, б-р Солнечный, 11</t>
  </si>
  <si>
    <t>Услуга по предоставлению спортивного зала (площадь 142,1 кв.м.), г. Красноярск, пр-т им. газеты Красноярский рабочий, 62</t>
  </si>
  <si>
    <t>Индивидуальное занятие со специалистом по горно-штурмовой подготовке  (1 занятие)</t>
  </si>
  <si>
    <t>чел</t>
  </si>
  <si>
    <t>Групповые занятия со специалистом по горно – штурмовой подготовке (абонемент 4 занятия)</t>
  </si>
  <si>
    <t>Групповые занятия со специалистом по горно – штурмовой подготовке (абонемент 8 занятий)</t>
  </si>
  <si>
    <t>Групповые занятия со специалистом по горно – штурмовой подготовке (абонемент 12 занятий)</t>
  </si>
  <si>
    <t>Групповые занятие со специалистом по рукопашному бою и самообороне (абонемент 4 занятия)</t>
  </si>
  <si>
    <t>Групповые занятие со специалистом по рукопашному бою и самообороне (абонемент 8 занятий)</t>
  </si>
  <si>
    <t>Групповые занятие со специалистом по рукопашному бою и самообороне (абонемент 12 занятий)</t>
  </si>
  <si>
    <t xml:space="preserve">Услуга по организации и проведению культурных, спортивных и досуговых мероприятий </t>
  </si>
  <si>
    <t>93.29.9</t>
  </si>
  <si>
    <t>шт</t>
  </si>
  <si>
    <t>По отдельной смете</t>
  </si>
  <si>
    <t>x</t>
  </si>
  <si>
    <t>1.3.2. Сведения о работах, выполняемых сверх установленного муниципального задания</t>
  </si>
  <si>
    <t>Наименование выполняемых работ</t>
  </si>
  <si>
    <t>Объем выполненных работ</t>
  </si>
  <si>
    <t>1.3.3. Сведения о производимой продукции</t>
  </si>
  <si>
    <t>Наименование производимой продукции</t>
  </si>
  <si>
    <t>Объем произведенной продукции</t>
  </si>
  <si>
    <t xml:space="preserve">1.4. Сведения о доходах учреждения в виде прибыли, </t>
  </si>
  <si>
    <t>приходящейся на доли в уставных (складочных) капиталах хозяйственных товариществ</t>
  </si>
  <si>
    <r>
      <t>хозяйственных товариществ и обществ, или дивидендов по акциям, принадлежащих учреждению</t>
    </r>
    <r>
      <rPr>
        <vertAlign val="superscript"/>
        <sz val="16"/>
        <rFont val="Times New Roman"/>
      </rPr>
      <t>1</t>
    </r>
  </si>
  <si>
    <t>Организация (предприятие)</t>
  </si>
  <si>
    <t>Сумма вложений в уставный капитал</t>
  </si>
  <si>
    <t>Доля в уставном капитале, %</t>
  </si>
  <si>
    <r>
      <t>Вид вложе-ний</t>
    </r>
    <r>
      <rPr>
        <vertAlign val="superscript"/>
        <sz val="10"/>
        <rFont val="Times New Roman"/>
      </rPr>
      <t>2</t>
    </r>
  </si>
  <si>
    <t>Задол-женность перед учрежде-нием по перечис-лению части прибыли (дивиден-дов) на начало года</t>
  </si>
  <si>
    <t>Доходы, подлежащие получению за отчетный период</t>
  </si>
  <si>
    <t>Задол-женность перед учрежде-нием по перечис-лению части прибыли (дивиден-дов) на конец отчетного периода</t>
  </si>
  <si>
    <t>наименование</t>
  </si>
  <si>
    <t>ИНН</t>
  </si>
  <si>
    <t>код по ОКОПФ</t>
  </si>
  <si>
    <t>дата создания</t>
  </si>
  <si>
    <t>основной вид деятель-ности</t>
  </si>
  <si>
    <t>начисле-но, руб.</t>
  </si>
  <si>
    <t>поступи-ло, руб.</t>
  </si>
  <si>
    <t>--------------------------------</t>
  </si>
  <si>
    <t>1.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</si>
  <si>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2. Указывается вид вложений «1» - денежные средства, «2» - имущество, «3» - право пользования нематериальными активами.</t>
  </si>
  <si>
    <t>1.5. Сведения о кредиторской задолженности и обязательствах учреждения</t>
  </si>
  <si>
    <t>2025г.</t>
  </si>
  <si>
    <t>Код 
стро-ки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</si>
  <si>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</si>
  <si>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</si>
  <si>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</si>
  <si>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насту-пил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</si>
  <si>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</si>
  <si>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</si>
  <si>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</si>
  <si>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кварта-ле</t>
  </si>
  <si>
    <t>3 кварта-ле</t>
  </si>
  <si>
    <t>4 кварта-ле</t>
  </si>
  <si>
    <t>в очеред-ном финан-совом году 
и плано-вом периоде</t>
  </si>
  <si>
    <t>по оплате труда</t>
  </si>
  <si>
    <t>по претен-зионным требова-ниям</t>
  </si>
  <si>
    <t>по непосту-пившим расчет-ным докумен-там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</si>
  <si>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</si>
  <si>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</si>
  <si>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</si>
  <si>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</si>
  <si>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</si>
  <si>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</si>
  <si>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</si>
  <si>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</si>
  <si>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</si>
  <si>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</si>
  <si>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</si>
  <si>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</si>
  <si>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</si>
  <si>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</si>
  <si>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</si>
  <si>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</si>
  <si>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</si>
  <si>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</si>
  <si>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</si>
  <si>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</si>
  <si>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</si>
  <si>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</si>
  <si>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</si>
  <si>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</si>
  <si>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</si>
  <si>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</si>
  <si>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</si>
  <si>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</si>
  <si>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1.6. Сведения
о просроченной кредиторской задолженности</t>
  </si>
  <si>
    <t>Наименование показателя</t>
  </si>
  <si>
    <t>Объем просроченной кредиторской задолженности на начало года</t>
  </si>
  <si>
    <r>
      <t>Предельно допустимые значения просроченной кредиторской задолженности</t>
    </r>
    <r>
      <rPr>
        <vertAlign val="superscript"/>
        <sz val="10"/>
        <rFont val="Times New Roman"/>
      </rPr>
      <t>3</t>
    </r>
  </si>
  <si>
    <t>Объем просроченной кредиторской задолженности на конец отчетного периода</t>
  </si>
  <si>
    <r>
      <t>Изменение кредиторской задолженности</t>
    </r>
    <r>
      <rPr>
        <vertAlign val="superscript"/>
        <sz val="10"/>
        <rFont val="Times New Roman"/>
      </rPr>
      <t>6</t>
    </r>
  </si>
  <si>
    <t>Причина образова-ния</t>
  </si>
  <si>
    <t>Меры, принима-емые по погаше-нию просрочен-ной кредитор-ской задолжен-ности</t>
  </si>
  <si>
    <t>из нее по исполни-тельным листам</t>
  </si>
  <si>
    <t>значение</t>
  </si>
  <si>
    <t>срок, дней</t>
  </si>
  <si>
    <t>в том числе по срокам</t>
  </si>
  <si>
    <t>сумма, руб.</t>
  </si>
  <si>
    <t>в процентах</t>
  </si>
  <si>
    <r>
      <t>в абсолют-ных величи-нах</t>
    </r>
    <r>
      <rPr>
        <vertAlign val="superscript"/>
        <sz val="10"/>
        <rFont val="Times New Roman"/>
      </rPr>
      <t>4</t>
    </r>
  </si>
  <si>
    <r>
      <t>в процентах</t>
    </r>
    <r>
      <rPr>
        <vertAlign val="superscript"/>
        <sz val="10"/>
        <rFont val="Times New Roman"/>
      </rPr>
      <t>5</t>
    </r>
  </si>
  <si>
    <t>менее 30 дней просроч-ки</t>
  </si>
  <si>
    <t>от 30 до 90 дней просроч-ки</t>
  </si>
  <si>
    <t>от 90 до 180 дней просроч-ки</t>
  </si>
  <si>
    <t>более 180 дней просроч-ки</t>
  </si>
  <si>
    <t>по перечислению удержанного налога на доходы физических лиц</t>
  </si>
  <si>
    <t>в связи с невыполнением муниципального задания</t>
  </si>
  <si>
    <t>по публичным договорам</t>
  </si>
  <si>
    <t>по выплатам, связанным с причинением вреда гражданам</t>
  </si>
  <si>
    <t>3. Указываются предельно допустимые значения, установленные Уполномоченным органом.</t>
  </si>
  <si>
    <t>4. Заполняется в случае, если значения просроченной кредиторской задолженности установлены Уполномоченным органом, в абсолютных значениях (рублях).</t>
  </si>
  <si>
    <t>5. Заполняется в случае, если значения просроченной кредиторской задолженности установлены Уполномоченным органом, в процентах от общей суммы кредиторской задолженности.</t>
  </si>
  <si>
    <t>6. Указывается общая сумма увеличения или уменьшения кредиторской задолженности.</t>
  </si>
  <si>
    <t>1.7. Сведенияо задолженности по ущербу, недостачам,
 хищениям денежных средств и материальных ценностей</t>
  </si>
  <si>
    <t>Остаток задолженности по возмещению ущерба 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</si>
  <si>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</si>
  <si>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</si>
  <si>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</si>
  <si>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по возмещению ущерба на конец отчетного периода</t>
  </si>
  <si>
    <t>из него на взыскании в службе судебных приставов</t>
  </si>
  <si>
    <t>из них взыскано с виновных лиц</t>
  </si>
  <si>
    <t>страхо-выми организа-циями</t>
  </si>
  <si>
    <t>из них в связи с прекраще-нием взыскания по исполни-тельным листам</t>
  </si>
  <si>
    <t>виновные лица установ-лены</t>
  </si>
  <si>
    <t>виновные лица не установ-лены</t>
  </si>
  <si>
    <t>из них по решению суда</t>
  </si>
  <si>
    <t>Недостача, хищение денежных средств, всего</t>
  </si>
  <si>
    <t>в связи с хищением (кражами)</t>
  </si>
  <si>
    <t>возбуждено уголовных дел (находится в следственных органах)</t>
  </si>
  <si>
    <t>в связи с выявлением при обработке наличных денег денежных знаков, имеющих признаки подделки</t>
  </si>
  <si>
    <t>в связи с банкротством кредитной организации</t>
  </si>
  <si>
    <t>Ущерб имуществу (за исключением денежных средств)</t>
  </si>
  <si>
    <t>в связи с недостачами, включая хищения (кражи)</t>
  </si>
  <si>
    <t>в связи с нарушением правил хранения</t>
  </si>
  <si>
    <t>в связи с нанесением ущерба техническому состоянию объекта</t>
  </si>
  <si>
    <t>В связи с нарушением условий договоров (контрактов)</t>
  </si>
  <si>
    <t>в связи с нарушением сроков (начислено пени, штрафов, неустойки)</t>
  </si>
  <si>
    <t>в связи с невыполнением условий о возврате предоплаты (аванса)</t>
  </si>
  <si>
    <t>1.8. Сведения о численности сотрудников и оплате труда</t>
  </si>
  <si>
    <t>1.8.1. Сведения о численности сотрудников</t>
  </si>
  <si>
    <t>Группы персонала 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</si>
  <si>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</si>
  <si>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</si>
  <si>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t>По договорам гражданско-правового характера</t>
    </r>
    <r>
      <rPr>
        <vertAlign val="superscript"/>
        <sz val="10"/>
        <rFont val="Times New Roman"/>
      </rPr>
      <t>9</t>
    </r>
  </si>
  <si>
    <t>Штатная численность на конец отчетного периода</t>
  </si>
  <si>
    <t>установлено штатным расписанием</t>
  </si>
  <si>
    <r>
      <t>всего</t>
    </r>
    <r>
      <rPr>
        <vertAlign val="superscript"/>
        <sz val="10"/>
        <rFont val="Times New Roman"/>
      </rPr>
      <t>7</t>
    </r>
  </si>
  <si>
    <t>из нее</t>
  </si>
  <si>
    <t>замещено</t>
  </si>
  <si>
    <t>вакантных должнос-тей</t>
  </si>
  <si>
    <t>по основному месту работы</t>
  </si>
  <si>
    <r>
      <t>по внутрен-нему совмести-тельству (по совмеще-нию должнос-тей)</t>
    </r>
    <r>
      <rPr>
        <vertAlign val="superscript"/>
        <sz val="10"/>
        <rFont val="Times New Roman"/>
      </rPr>
      <t>8</t>
    </r>
  </si>
  <si>
    <t>по внешнему совмести-тельству</t>
  </si>
  <si>
    <r>
      <t>сотрудни-ки учрежде-ния</t>
    </r>
    <r>
      <rPr>
        <vertAlign val="superscript"/>
        <sz val="10"/>
        <rFont val="Times New Roman"/>
      </rPr>
      <t>10</t>
    </r>
  </si>
  <si>
    <r>
      <t>физичес-кие лица, не являю-щиеся сотрудни-ками учрежде-ния</t>
    </r>
    <r>
      <rPr>
        <vertAlign val="superscript"/>
        <sz val="10"/>
        <rFont val="Times New Roman"/>
      </rPr>
      <t>11</t>
    </r>
  </si>
  <si>
    <t>по основным видам деятель-ности</t>
  </si>
  <si>
    <r>
      <t>Основной персонал, всего</t>
    </r>
    <r>
      <rPr>
        <vertAlign val="superscript"/>
        <sz val="10"/>
        <rFont val="Times New Roman"/>
      </rPr>
      <t>12</t>
    </r>
  </si>
  <si>
    <r>
      <t>из них</t>
    </r>
    <r>
      <rPr>
        <vertAlign val="superscript"/>
        <sz val="10"/>
        <rFont val="Times New Roman"/>
      </rPr>
      <t>13</t>
    </r>
    <r>
      <rPr>
        <sz val="10"/>
        <rFont val="Times New Roman"/>
      </rPr>
      <t>:</t>
    </r>
  </si>
  <si>
    <r>
      <t>Вспомогательный персонал, всего</t>
    </r>
    <r>
      <rPr>
        <vertAlign val="superscript"/>
        <sz val="10"/>
        <rFont val="Times New Roman"/>
      </rPr>
      <t>14</t>
    </r>
  </si>
  <si>
    <r>
      <t>Административно-управленческий персонал, всего</t>
    </r>
    <r>
      <rPr>
        <vertAlign val="superscript"/>
        <sz val="10"/>
        <rFont val="Times New Roman"/>
      </rPr>
      <t>15</t>
    </r>
  </si>
  <si>
    <t>1.8.2.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</si>
  <si>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</si>
  <si>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</si>
  <si>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t>Начислено по договорам гражданско-правового характера, руб.</t>
    </r>
    <r>
      <rPr>
        <vertAlign val="superscript"/>
        <sz val="10"/>
        <rFont val="Times New Roman"/>
      </rPr>
      <t>16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</si>
  <si>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</rPr>
      <t>17</t>
    </r>
  </si>
  <si>
    <t>по внутрен-нему совмести-тельству (совмеще-нию должнос-тей)</t>
  </si>
  <si>
    <t>по внешнему совмес-титель-ству</t>
  </si>
  <si>
    <t>сотрудни-кам учрежде-ния</t>
  </si>
  <si>
    <t>физичес-ким лицам, не являющи-мися сотрудни-ками учрежде-ния</t>
  </si>
  <si>
    <t>в том числе на условиях:</t>
  </si>
  <si>
    <t>за счет средств субсидии на выполне-ние муници-пального задания</t>
  </si>
  <si>
    <t>за счет средств субсидии на иные цели</t>
  </si>
  <si>
    <r>
      <t>ОМС</t>
    </r>
    <r>
      <rPr>
        <vertAlign val="superscript"/>
        <sz val="10"/>
        <rFont val="Times New Roman"/>
      </rPr>
      <t>18</t>
    </r>
  </si>
  <si>
    <r>
      <t>за счет средств от принося-щей доход деятель-ности</t>
    </r>
    <r>
      <rPr>
        <vertAlign val="superscript"/>
        <sz val="10"/>
        <rFont val="Times New Roman"/>
      </rPr>
      <t>19</t>
    </r>
  </si>
  <si>
    <t>полного рабочего времени</t>
  </si>
  <si>
    <t>неполно-го рабочего времени</t>
  </si>
  <si>
    <t>из бюдже-тов субъек-тов Россий-ской Федера-ции и местных бюджетов</t>
  </si>
  <si>
    <r>
      <t>Основной персонал, всего</t>
    </r>
    <r>
      <rPr>
        <vertAlign val="superscript"/>
        <sz val="10"/>
        <rFont val="Times New Roman"/>
      </rPr>
      <t>20</t>
    </r>
  </si>
  <si>
    <r>
      <t>Вспомогательный персонал, всего</t>
    </r>
    <r>
      <rPr>
        <vertAlign val="superscript"/>
        <sz val="10"/>
        <rFont val="Times New Roman"/>
      </rPr>
      <t>21</t>
    </r>
  </si>
  <si>
    <r>
      <t>Административно-управленческий персонал, всего</t>
    </r>
    <r>
      <rPr>
        <vertAlign val="superscript"/>
        <sz val="10"/>
        <rFont val="Times New Roman"/>
      </rPr>
      <t>22</t>
    </r>
  </si>
  <si>
    <t>по внутреннему совместительству (совмещению должностей)</t>
  </si>
  <si>
    <t>по внешнему совместительству</t>
  </si>
  <si>
    <t>за счет средств субсидии на выпол-нение муници-пального задания</t>
  </si>
  <si>
    <t>за счет средств от принося-щей доход деятель-ности</t>
  </si>
  <si>
    <t>из бюдже-тов субъек-тов Россий-ской Федера-ции и местных бюдже-тов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</si>
  <si>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</si>
  <si>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</si>
  <si>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</si>
  <si>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</si>
  <si>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</si>
  <si>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субси-дии на выполне-ние муници-пального задания</t>
  </si>
  <si>
    <t>за счет средств гранта в форме субсидии, в том числе:</t>
  </si>
  <si>
    <t>7. При расчете показателя не учитывается численность сотрудников учреждения, работающих по внутреннему совместительству (по совмещению должностей).</t>
  </si>
  <si>
    <t>8.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</si>
  <si>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9.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</si>
  <si>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10.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</si>
  <si>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11.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</si>
  <si>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12.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</si>
  <si>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13. Детализация показателей по группе (категории) персонала устанавливается порядком Уполномоченного органа.</t>
  </si>
  <si>
    <t>14.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</si>
  <si>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15.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</si>
  <si>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16.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</si>
  <si>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 xml:space="preserve">17.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Уполномоченным органом.
</t>
  </si>
  <si>
    <t>18.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</si>
  <si>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19.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</si>
  <si>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20.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</si>
  <si>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21.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</si>
  <si>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22.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</si>
  <si>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1.9. Сведения
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</si>
  <si>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</si>
  <si>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</rPr>
      <t>23</t>
    </r>
  </si>
  <si>
    <t>Реквизиты акта, в соответствии с которым открыт счет</t>
  </si>
  <si>
    <r>
      <t>Остаток средств на счете на начало года</t>
    </r>
    <r>
      <rPr>
        <vertAlign val="superscript"/>
        <sz val="10"/>
        <rFont val="Times New Roman"/>
      </rPr>
      <t>24</t>
    </r>
  </si>
  <si>
    <r>
      <t>Остаток средств на счете на конец отчетного периода</t>
    </r>
    <r>
      <rPr>
        <vertAlign val="superscript"/>
        <sz val="10"/>
        <rFont val="Times New Roman"/>
      </rPr>
      <t>24</t>
    </r>
  </si>
  <si>
    <t>вид акта</t>
  </si>
  <si>
    <t>Счета в кредитных организациях в валюте Российской Федерации</t>
  </si>
  <si>
    <t>40703810731004000283</t>
  </si>
  <si>
    <t xml:space="preserve">расчетный </t>
  </si>
  <si>
    <t>договор</t>
  </si>
  <si>
    <t>40703810731004003170</t>
  </si>
  <si>
    <t>Всего</t>
  </si>
  <si>
    <t>Счета в кредитных организациях в иностранной валюте</t>
  </si>
  <si>
    <t>23. Вид банковского счета, открытого в кредитной организации (например, номинальный счет, счет эскроу, публичный депозитный счет).</t>
  </si>
  <si>
    <t>24. Показатели счетов в иностранной валюте, рассчитанные в рублевом эквиваленте.</t>
  </si>
  <si>
    <t>Раздел 2 "Использование имущества, закрепленного за учреждением" "Муниципальное молодежное автономное учреждение "Молодежный военно-спортивный центр "Патриот"</t>
  </si>
  <si>
    <t>(подпись, ФИО, начальник отдела управления</t>
  </si>
  <si>
    <t>имуществом казны департамента муниципального</t>
  </si>
  <si>
    <t>имущества и земельных отношений)</t>
  </si>
  <si>
    <t>2.1. Сведения</t>
  </si>
  <si>
    <t>о недвижимом имуществе, за исключением земельных участков, закрепленном на праве оперативного управления</t>
  </si>
  <si>
    <t>Наименование объекта</t>
  </si>
  <si>
    <t>Адрес</t>
  </si>
  <si>
    <t>Реестровый номер</t>
  </si>
  <si>
    <t>Кадастровый номер</t>
  </si>
  <si>
    <t>Код по ОКТМО</t>
  </si>
  <si>
    <t>Уникальный код объекта &lt;25&gt;</t>
  </si>
  <si>
    <t xml:space="preserve">Площадь/протяженность </t>
  </si>
  <si>
    <t>Балансовая стоимость</t>
  </si>
  <si>
    <t>Остаточная стоимость</t>
  </si>
  <si>
    <t>Сведения о государственой регистрации права оперативного управления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</si>
  <si>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</si>
  <si>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</si>
  <si>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</si>
  <si>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организациям (индивидуальным предпринимателям)</t>
  </si>
  <si>
    <t>для осуществления основной деятельности</t>
  </si>
  <si>
    <t>для иных целей</t>
  </si>
  <si>
    <t>на основании догово-ров аренды</t>
  </si>
  <si>
    <t>на основании догово-ров безвоз-мездного пользова-ния</t>
  </si>
  <si>
    <t>без оформле-ния права пользова-ния (с почасо-вой оплатой)</t>
  </si>
  <si>
    <t>в рамках муници-пального задания</t>
  </si>
  <si>
    <t>за плату сверх муници-пального задания</t>
  </si>
  <si>
    <t>Площадные объекты &lt;26&gt;, всего</t>
  </si>
  <si>
    <t>м2</t>
  </si>
  <si>
    <t>055</t>
  </si>
  <si>
    <t>б. Солнечный, д.11, пом. № 1</t>
  </si>
  <si>
    <t xml:space="preserve"> г. Красноярск, б. Солнечный, д. 11, пом. № 1</t>
  </si>
  <si>
    <t>СТР08039</t>
  </si>
  <si>
    <t>24:50:0400005:1875</t>
  </si>
  <si>
    <t>04701000001</t>
  </si>
  <si>
    <t>Свидетельство о государственной регистрации права от 26.01.2015 года, серия 24ЕЛ №477653 (право оперативного управления 24-24/001-24/001/002/2015-640/1 от 26.01.2015)</t>
  </si>
  <si>
    <t>пр. Красноярский рабочий, д. 62, пом. № 174</t>
  </si>
  <si>
    <t>г. Красноярск, пр. Красноярский рабочий, д. 62, пом. № 174</t>
  </si>
  <si>
    <t>СТР13434</t>
  </si>
  <si>
    <t>24:50:050145:1372</t>
  </si>
  <si>
    <t>Свидетельство о государственной регистрации права от 27.04.20009 года, серия 24ЕИ №182261 (право оперативного управления 24-24-01/035/2009-523 от 27.04.2009)</t>
  </si>
  <si>
    <t xml:space="preserve"> пр. Красноярский рабочий, д. 62, пом. 173</t>
  </si>
  <si>
    <t>г. Красноярск, пр. Красноярский рабочий, д. 62, пом. 173</t>
  </si>
  <si>
    <t>СТР04698</t>
  </si>
  <si>
    <t>24:50:050145:1354</t>
  </si>
  <si>
    <t>Свидетельство о государственной регистрации права от 27.04.20009 года, серия 24ЕИ №182260 (право оперативного управления 24-24-01/035/2009-524 от 27.04.2009)</t>
  </si>
  <si>
    <t>ул. Академика Вавилова, д. 53, пом. № 77</t>
  </si>
  <si>
    <t>г. Красноярск, ул. Академика Вавилова, д. 53, пом. № 77</t>
  </si>
  <si>
    <t>СТР07541</t>
  </si>
  <si>
    <t>24:50:0600026:2290</t>
  </si>
  <si>
    <t>Распоряжение администрации города Красноярска от 29.12.2012 №6169-недв (право оперативного управления 24-24-01/017/2013-786 от 07.02.2013)</t>
  </si>
  <si>
    <t>ул. Семафорная, д. 445, стр. № 4</t>
  </si>
  <si>
    <t>г. Красноярск, ул. Семафорная, д. 445, стр. № 4</t>
  </si>
  <si>
    <t>СТР05857</t>
  </si>
  <si>
    <t>24:50:0600027:344</t>
  </si>
  <si>
    <t>Свидетельство о государственной регистрации права от 02.04.20012 года, серия 24ЕК №656608 (право оперативного управления 24-24-01/016/2012-920 от 02.04.2012)</t>
  </si>
  <si>
    <t>ул. Алеши Тимошенкова, д. 74, пом. № 59</t>
  </si>
  <si>
    <t>г. Красноярск, ул. Алеши Тимошенкова, д. 74, пом. № 59</t>
  </si>
  <si>
    <t>СТР00752</t>
  </si>
  <si>
    <t>24:50:0700357:1446</t>
  </si>
  <si>
    <t>Свидетельство о государственной регистрации права от 25.07.20011 года, серия 24ЕК №120036 (право оперативного управления 24-24-01/141/2011-352 от 25.07.2011)</t>
  </si>
  <si>
    <t>ул. Алеши Тимошенкова, д. 74, пом. № 60</t>
  </si>
  <si>
    <t>г. Красноярск, ул. Алеши Тимошенкова, д. 74, пом. № 60</t>
  </si>
  <si>
    <t>СТР12852</t>
  </si>
  <si>
    <t>24:50:0700357:1410</t>
  </si>
  <si>
    <t>Свидетельство о государственной регистрации права от 08.08.20013 года, серия 24ЕЛ №054699 (право оперативного управления 24-24-01/165/2013-550 от 08.08.2013)</t>
  </si>
  <si>
    <t>ул. Юности, д. 20, пом. № 51</t>
  </si>
  <si>
    <t>г. Красноярск, ул. Юности, д. 20, пом. № 51</t>
  </si>
  <si>
    <t>СТР10257</t>
  </si>
  <si>
    <t>24:50:0500149:493</t>
  </si>
  <si>
    <t>Распоряжение администрации города Красноярска от 10.02.2017 №560-недв (право оперативного управления 24:50:0500149:493-24/001/2017-1 от 21.02.2017)</t>
  </si>
  <si>
    <t>ул. Академика Вавилова, 25а, пом № 83</t>
  </si>
  <si>
    <t xml:space="preserve">г. Красноярск, ул. Академика Вавилова, 25а, пом № 83 </t>
  </si>
  <si>
    <t>СТР10001</t>
  </si>
  <si>
    <t>24:50:0600023:2906</t>
  </si>
  <si>
    <t>Распоряжение администрации города Красноярска от 14.03.2024 № 1045-недв (право оперативного управления 24:50:0600023:2906-24/112/2024-20 от 18.03.2024)</t>
  </si>
  <si>
    <t>Линейные объекты &lt;27&gt;, всего</t>
  </si>
  <si>
    <t>м</t>
  </si>
  <si>
    <t>006</t>
  </si>
  <si>
    <t>Резервуары, емкости, иные аналогичные объекты, всего</t>
  </si>
  <si>
    <t>м3</t>
  </si>
  <si>
    <t>113</t>
  </si>
  <si>
    <t>Скважины, иные аналогичные объекты, всего</t>
  </si>
  <si>
    <t>Иные объекты, включая точечные, всего</t>
  </si>
  <si>
    <t>шт.</t>
  </si>
  <si>
    <t>796</t>
  </si>
  <si>
    <t>Не используется</t>
  </si>
  <si>
    <t>Фактические расходы на содержание объекта недвижимого имущества (руб. в год)</t>
  </si>
  <si>
    <t>проводит-ся капиталь-ный ремонт и/или реконс-трукция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</si>
  <si>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</si>
  <si>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</si>
  <si>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</si>
  <si>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</si>
  <si>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</si>
  <si>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возмеща-ется пользова-телями имущест-ва 
&lt;25.1&gt;</t>
  </si>
  <si>
    <t>по неисполь-зуемому имущест-ву 
&lt;25.2&gt;</t>
  </si>
  <si>
    <t>&lt;25&gt; Уникальный код объекта капитального строительства, объекта недвижимого имущества (при наличии).</t>
  </si>
  <si>
    <t>&lt;25.1&gt; Расходы, возмещенные учреждению пользователями объектов недвижимого имущества, указанных в графе 19.</t>
  </si>
  <si>
    <t>&lt;25.2&gt; Расходы учреждения на содержание объектов недвижимого имущества, указанных в графе 23.</t>
  </si>
  <si>
    <t>&lt;26&gt; Здания, строения, сооружения и иные аналогичные объекты.</t>
  </si>
  <si>
    <t>&lt;27&gt;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</si>
  <si>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2.2. Сведения</t>
  </si>
  <si>
    <t>о земельных участках, предоставленных на праве постоянного (бессрочного) пользования</t>
  </si>
  <si>
    <t>Наимено-вание показате-ля</t>
  </si>
  <si>
    <t>Площадь</t>
  </si>
  <si>
    <t>Балансовая стои-мость</t>
  </si>
  <si>
    <t>Остаточная стои-мость</t>
  </si>
  <si>
    <t>Сведения о государст-венной регистра-ции права постоян-ного (бессроч-ного) пользова-ния</t>
  </si>
  <si>
    <t>Справоч-но: использу-ется по соглаше-ниям об установле-нии сервитута</t>
  </si>
  <si>
    <t>Не используется учреждением</t>
  </si>
  <si>
    <t>Фактические расходы на содержание земельного участка</t>
  </si>
  <si>
    <t>(руб. в год)</t>
  </si>
  <si>
    <t>передано во временное пользование сторонним организациям</t>
  </si>
  <si>
    <t>по иным причинам</t>
  </si>
  <si>
    <t>эксплуатационные расходы</t>
  </si>
  <si>
    <t>налог на землю</t>
  </si>
  <si>
    <t>без оформле-ния права пользова-ния</t>
  </si>
  <si>
    <t>из них возме-щается пользова-телями имущест-ва</t>
  </si>
  <si>
    <t>Земельный участок</t>
  </si>
  <si>
    <t>г. Красноярск, Ленинский район, пр-т им. газеты
"Красноярский рабочий", 62</t>
  </si>
  <si>
    <t>24:50:0500145:2595</t>
  </si>
  <si>
    <r>
      <t>м</t>
    </r>
    <r>
      <rPr>
        <vertAlign val="superscript"/>
        <sz val="10"/>
        <rFont val="Times New Roman"/>
      </rPr>
      <t>2</t>
    </r>
  </si>
  <si>
    <t>Местоположение установлено относительно ориентира,
расположенного в границах участка.Ориентир нежилое здание.
Почтовый адрес ориентира: Красноярский край, г. Красноярск,
ул. Семафорная, строение 4, 445.</t>
  </si>
  <si>
    <t>24:50:0600027:22</t>
  </si>
  <si>
    <t>2.2.1. Сведения</t>
  </si>
  <si>
    <t>о земельных участках, предоставленных на праве аренды</t>
  </si>
  <si>
    <t>(Земельные участки, предоставленные на праве аренды отсутствуют)</t>
  </si>
  <si>
    <t>Кадаст-ровый номер</t>
  </si>
  <si>
    <t>Сведения о государ-ственной регистра-ции права аренды</t>
  </si>
  <si>
    <t>из них возмеща-ется пользова-телями имущест-ва</t>
  </si>
  <si>
    <t>2.3. Сведения</t>
  </si>
  <si>
    <t>о недвижимом имуществе, используемом по договору аренды</t>
  </si>
  <si>
    <t>2.3.1. Сведения о недвижимом имуществе, используемом на праве аренды с помесячной оплатой</t>
  </si>
  <si>
    <t xml:space="preserve">                    (Недвижимое имущество, используемое на праве аренды с помесячной оплатой отсутствует)</t>
  </si>
  <si>
    <t>Количес-тво арендуе-мого имущест-ва</t>
  </si>
  <si>
    <t>Арендодатель (ссудодатель)</t>
  </si>
  <si>
    <t>Срок пользования</t>
  </si>
  <si>
    <t>Арендная плата</t>
  </si>
  <si>
    <t>Фактичес-кие расходы на содержа-ние арендован-ного имущест-ва (руб./год)</t>
  </si>
  <si>
    <t>Направление использования арендованного имущества</t>
  </si>
  <si>
    <t>Обосно-вание заключе-ния договора аренды</t>
  </si>
  <si>
    <t>код по КИСЭ</t>
  </si>
  <si>
    <t>начала</t>
  </si>
  <si>
    <t>оконча-ния</t>
  </si>
  <si>
    <t>за единицу меры (руб./мес)</t>
  </si>
  <si>
    <t>за объект (руб./год)</t>
  </si>
  <si>
    <t>для осуществ-ления основной деятель-ности &lt;28&gt;</t>
  </si>
  <si>
    <t>для осуществ-ления иной деятель-ности &lt;29&gt;</t>
  </si>
  <si>
    <r>
      <t>м</t>
    </r>
    <r>
      <rPr>
        <vertAlign val="superscript"/>
        <sz val="10"/>
        <rFont val="Times New Roman"/>
      </rPr>
      <t>3</t>
    </r>
  </si>
  <si>
    <t>2.3.2  Сведения о недвижимом имуществе, используемом на праве аренды с почасовой оплатой</t>
  </si>
  <si>
    <t>(Недвижимое имущество, используемое на праве аренды с почасовой оплатой отсутствует)</t>
  </si>
  <si>
    <t>Количест-во аренду-емого имущест-ва</t>
  </si>
  <si>
    <t>Длитель-ность использо-вания (час)</t>
  </si>
  <si>
    <t>Фактичес-кие расходы на содержа-ние объекта недвижи-мого имущест-ва (руб./год)</t>
  </si>
  <si>
    <t>Направление использования объекта недвижимого имущества</t>
  </si>
  <si>
    <t>Обоснова-ние заключе-ния договора аренды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</si>
  <si>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</si>
  <si>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</si>
  <si>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</si>
  <si>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деятель-ности &lt;28&gt;</t>
  </si>
  <si>
    <t>для осуществления иной деятель-ности &lt;29&gt;</t>
  </si>
  <si>
    <t>&lt;28&gt; 1 - для осуществления основной деятельности в рамках муниципального задания, 2 - для осуществления основной деятельности за плату сверх муниципального задания.</t>
  </si>
  <si>
    <t>&lt;29&gt; 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</si>
  <si>
    <t>2.3.3. Сведения</t>
  </si>
  <si>
    <t>о недвижимом имуществе, используемом по договору безвозмездного пользования (договору ссуды)</t>
  </si>
  <si>
    <t>Количес-тво имущест-ва</t>
  </si>
  <si>
    <t>Ссудодатель</t>
  </si>
  <si>
    <t>Обоснова-ние заключе-ния договора ссуды</t>
  </si>
  <si>
    <t>Павильон площадью 72 кв.м.</t>
  </si>
  <si>
    <t>г. Красноярск, Советский р-н, ул. Дудинская, д. 2А</t>
  </si>
  <si>
    <t>Муниципальное бюджетное учреждение культуры "Музей "Мемориал Победы"</t>
  </si>
  <si>
    <t>01.07.2023</t>
  </si>
  <si>
    <t>30.06.2028</t>
  </si>
  <si>
    <t>133</t>
  </si>
  <si>
    <t>Всего:</t>
  </si>
  <si>
    <t>2.4. Сведения</t>
  </si>
  <si>
    <t>об особо ценном движимом имуществе (за исключением транспортных средств)</t>
  </si>
  <si>
    <t>имущества и земельных отношений</t>
  </si>
  <si>
    <t>2.4.1. Сведения о наличии, состоянии и использовании особо ценного движимого имущества</t>
  </si>
  <si>
    <t>Наименование показателя (группа основных средств)</t>
  </si>
  <si>
    <t>Ресстровый номер (при наличии)</t>
  </si>
  <si>
    <t>Инвентарный номер</t>
  </si>
  <si>
    <t>Год выпуска</t>
  </si>
  <si>
    <t>Основание отнесения к особо ценному движимому имуществу</t>
  </si>
  <si>
    <t>Наличие особо ценного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</si>
  <si>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</si>
  <si>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</si>
  <si>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</si>
  <si>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</si>
  <si>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списания</t>
  </si>
  <si>
    <t>в аренду</t>
  </si>
  <si>
    <t>безвоз-мездно</t>
  </si>
  <si>
    <t>из них требует замены</t>
  </si>
  <si>
    <t>Нежилые помещения, здания и сооружения, не отнесенные к недвижимому имуществу</t>
  </si>
  <si>
    <t>для основной деятельности</t>
  </si>
  <si>
    <t>для оказания услуг (выполнения работ) в рамках утвержденного муниципального задания</t>
  </si>
  <si>
    <t>для иной деятельности</t>
  </si>
  <si>
    <t>Машины и оборудование</t>
  </si>
  <si>
    <t>Движимое имущество, балансовая стоимость которого превышает 100 тыс. руб.</t>
  </si>
  <si>
    <t>П0000540</t>
  </si>
  <si>
    <t>Хозяйственный и производственный инвентарь, всего</t>
  </si>
  <si>
    <t>ОСН115450</t>
  </si>
  <si>
    <t>пр. Красноярский рабочий, д. 62</t>
  </si>
  <si>
    <t>ОСН147213</t>
  </si>
  <si>
    <t>П0001076</t>
  </si>
  <si>
    <t>Прочие основные средства, всего</t>
  </si>
  <si>
    <t>Фактический срок использования &lt;30&gt;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</si>
  <si>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</si>
  <si>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</si>
  <si>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</si>
  <si>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</si>
  <si>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</si>
  <si>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</si>
  <si>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количест-во, ед.</t>
  </si>
  <si>
    <t>балансо-вая стои-мость,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</si>
  <si>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</si>
  <si>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</si>
  <si>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</si>
  <si>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</si>
  <si>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</si>
  <si>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</si>
  <si>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</si>
  <si>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</si>
  <si>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</si>
  <si>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</si>
  <si>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</si>
  <si>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</si>
  <si>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2.4.2. Сведения о расходах на содержание особо ценного движимого имущества</t>
  </si>
  <si>
    <t xml:space="preserve">                                         (Расходы на содержание особо ценного движимого имущества отсутствуют)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</si>
  <si>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</si>
  <si>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</si>
  <si>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</si>
  <si>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капиталь-ный ремонт, включая приобрете-ние запасных частей</t>
  </si>
  <si>
    <t>на уплату налогов</t>
  </si>
  <si>
    <t>заработ-ная плата обслужи-вающего персонала</t>
  </si>
  <si>
    <t>иные расходы</t>
  </si>
  <si>
    <t>расходы на периоди-ческое техничес-кое (профилак-тическое) обслужи-вание</t>
  </si>
  <si>
    <t>расходы на текущий ремонт, включая приобре-тение запасных частей</t>
  </si>
  <si>
    <t>расходы на обязатель-ное страхова-ние</t>
  </si>
  <si>
    <t>расходы на добро-вольное страхова-ние</t>
  </si>
  <si>
    <t>2.4.3. Сведения об ином движимом имуществе</t>
  </si>
  <si>
    <t>Ресстро-вый номер (при наличии)</t>
  </si>
  <si>
    <t>Инвентар-ный номер</t>
  </si>
  <si>
    <t>Балансо-вая стои-мость</t>
  </si>
  <si>
    <t>Остаточ-ная стои-мость</t>
  </si>
  <si>
    <t>Наличие движимого имущества на конец отчетного периода</t>
  </si>
  <si>
    <t>использу-ется учрежде-нием</t>
  </si>
  <si>
    <t>Комплект шлагбаума ASB6000</t>
  </si>
  <si>
    <t>г. Красноярск, пр. Красноярский рабочий, д. 62</t>
  </si>
  <si>
    <t>П0000413</t>
  </si>
  <si>
    <t>Телевизор TCL 55P637 4K Smart</t>
  </si>
  <si>
    <t>П0000961</t>
  </si>
  <si>
    <t>Смартфон Samsung Galaxy S23+5G 8/256Gb,SM-S916B, черный фантом</t>
  </si>
  <si>
    <t>Лазерная винтовка PSS MP</t>
  </si>
  <si>
    <t>г. Красноярск, ул. Алеши Тимошенкова, д. 74</t>
  </si>
  <si>
    <t>Система управления доступом с автоматическим запирающим устройством</t>
  </si>
  <si>
    <t>П0001143</t>
  </si>
  <si>
    <t>г. Красноярск, б. Солнечный, д. 11, пом. № 1</t>
  </si>
  <si>
    <t>Чехол транспортировочный для лодки Абакан 480</t>
  </si>
  <si>
    <t>П0000376</t>
  </si>
  <si>
    <t>Мобильная стойка для телевизора Novigo NV 4011-1500</t>
  </si>
  <si>
    <t>П0000960</t>
  </si>
  <si>
    <t>Прямой зонтичный стенд JUST Up 3х3 Velcro, 3х3 секции</t>
  </si>
  <si>
    <t>П0000667</t>
  </si>
  <si>
    <t>Рольставни</t>
  </si>
  <si>
    <t>П0000502</t>
  </si>
  <si>
    <t>П0000416</t>
  </si>
  <si>
    <t>П0000418</t>
  </si>
  <si>
    <t>П0000417</t>
  </si>
  <si>
    <t>Информационный стенд 2500*1500мм</t>
  </si>
  <si>
    <t>П0000464</t>
  </si>
  <si>
    <t>Генератор Sturm (бензиновый), 5,6кВт, электро старт. АКБ</t>
  </si>
  <si>
    <t>П0001036</t>
  </si>
  <si>
    <t>Стойка для хранения профессиональных гантелей  на 10 пар МВ 1,16 белый</t>
  </si>
  <si>
    <t>П0000114</t>
  </si>
  <si>
    <t>Карта России настенная</t>
  </si>
  <si>
    <r>
      <t xml:space="preserve">Остаточная стоимость объектов </t>
    </r>
    <r>
      <rPr>
        <strike/>
        <sz val="10"/>
        <rFont val="Times New Roman"/>
      </rPr>
      <t xml:space="preserve"> </t>
    </r>
    <r>
      <rPr>
        <sz val="10"/>
        <rFont val="Times New Roman"/>
      </rPr>
      <t>иного движимого имущества, в том числе с оставшимся сроком полезного использования</t>
    </r>
  </si>
  <si>
    <t>&lt;30&gt; Срок использования имущества считается начиная с 1-го числа месяца, следующего за месяцем принятия его к бухгалтерскому учету.</t>
  </si>
  <si>
    <t>2.5. Сведения о транспортных средствах</t>
  </si>
  <si>
    <t>2.5.1. Сведения об используемых транспортных средствах</t>
  </si>
  <si>
    <t>Марка, модель</t>
  </si>
  <si>
    <t>Реестро-вый номер</t>
  </si>
  <si>
    <t>Государ-ственный регистра-ционный номер</t>
  </si>
  <si>
    <t>Иденти-фикацион-ный номер (VIN)</t>
  </si>
  <si>
    <t>Номера агрегатов (двига-тель, кузов, шасси)</t>
  </si>
  <si>
    <t>Основа-ние отнесения к особо ценному движимо-му имущест-ву</t>
  </si>
  <si>
    <t>Транспортные средства, ед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</si>
  <si>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</si>
  <si>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</si>
  <si>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</si>
  <si>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</si>
  <si>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</si>
  <si>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</si>
  <si>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</si>
  <si>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</si>
  <si>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</si>
  <si>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</si>
  <si>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автобусы</t>
  </si>
  <si>
    <t>тракторы самоходные комбайны</t>
  </si>
  <si>
    <t>мотосани, снегоходы</t>
  </si>
  <si>
    <t>прочие самоходные машины и механизмы на пневматическом и гусеничном ходу</t>
  </si>
  <si>
    <t>мотоциклы, мотороллеры</t>
  </si>
  <si>
    <t>Воздушные судна</t>
  </si>
  <si>
    <t>самолеты, всего</t>
  </si>
  <si>
    <t>вертолеты, всего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</si>
  <si>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</si>
  <si>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</si>
  <si>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</si>
  <si>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</si>
  <si>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</si>
  <si>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</si>
  <si>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</si>
  <si>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 xml:space="preserve">Лодка ПВХ "Абакан 430 Jet" </t>
  </si>
  <si>
    <t>ОСН117910</t>
  </si>
  <si>
    <t xml:space="preserve">П0000629            </t>
  </si>
  <si>
    <t>АА0323RUS24</t>
  </si>
  <si>
    <t>Перечень ОЦДИ б/н от 26.04.2017г.</t>
  </si>
  <si>
    <t>парусно-моторные суда</t>
  </si>
  <si>
    <t>другие водные транспортные средства самоходные</t>
  </si>
  <si>
    <t>несамоходные (буксируемые) суда и иные транспортные средства (водные транспортные средства, не имеющие двигателей)</t>
  </si>
  <si>
    <t>Прицеп МЗСА,81771Е.101</t>
  </si>
  <si>
    <t>АВТ08725</t>
  </si>
  <si>
    <t xml:space="preserve">П0000389 </t>
  </si>
  <si>
    <t>МУ3345224</t>
  </si>
  <si>
    <t>Х4381771ЕJ0032730</t>
  </si>
  <si>
    <t>Перечень ОЦДИ б/н от 17.04.2018г.</t>
  </si>
  <si>
    <t>2.5.2. Сведения о неиспользуемых транспортных средствах,
находящихся в оперативном управлении учреждения</t>
  </si>
  <si>
    <t>(Неиспользуемые транспортные средства, находящиеся в оперативном управлении учреждения отсутствуют)</t>
  </si>
  <si>
    <t>проводит-ся капиталь-ный ремонт и/или рекон-струкция</t>
  </si>
  <si>
    <t>в связи с аварий-ным состоя-нием (требует-ся ремонт)</t>
  </si>
  <si>
    <t>в связи с аварий-ным состоя-нием (подле-жит списа-нию) &lt;31&gt;</t>
  </si>
  <si>
    <t>излишнее имущест-во (подле-жит передаче в казну города)</t>
  </si>
  <si>
    <t>2.5.3. Направления использования транспортных средств</t>
  </si>
  <si>
    <t>Транспортные средства, непосредственно используемые в целях 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</si>
  <si>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</si>
  <si>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</si>
  <si>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иных целях &lt;32&gt;</t>
  </si>
  <si>
    <t>в оперативном управлении учреждения, ед.</t>
  </si>
  <si>
    <t>по договорам аренды, ед.</t>
  </si>
  <si>
    <t>по договорам безвозмездного пользования, ед.</t>
  </si>
  <si>
    <t>тракторы самоходные, комбайны</t>
  </si>
  <si>
    <t>2.5.4. Сведения о расходах на содержание транспортных средств</t>
  </si>
  <si>
    <t xml:space="preserve">                                                             (Расходы на содержание транспортных средств отсутствуют)</t>
  </si>
  <si>
    <t>Расходы на содержание транспортных средств</t>
  </si>
  <si>
    <t>всего за отчетный период</t>
  </si>
  <si>
    <t>на обслуживание транспортных средств</t>
  </si>
  <si>
    <t>содержание гаражей</t>
  </si>
  <si>
    <t>заработная плата обслуживающего персонала</t>
  </si>
  <si>
    <t>уплата транспорт-ного налога</t>
  </si>
  <si>
    <t>расходы на горюче-смазоч-ные материа-лы</t>
  </si>
  <si>
    <t>приобре-тение (замена) колес, шин, дисков</t>
  </si>
  <si>
    <t>расходы на ОСАГО</t>
  </si>
  <si>
    <t>ремонт, включая приобре-тение запасных частей</t>
  </si>
  <si>
    <t>техобслу-живание сторон-ними организа-циями</t>
  </si>
  <si>
    <t>аренда гаражей, парковоч-ных мест</t>
  </si>
  <si>
    <t>содержа-ние гаражей</t>
  </si>
  <si>
    <t>водителей</t>
  </si>
  <si>
    <t>обслужи-вающего персонала гаражей</t>
  </si>
  <si>
    <t>админис-тратив-ного персонала гаражей</t>
  </si>
  <si>
    <r>
      <t xml:space="preserve">&lt;31&gt; Указываются транспортные средства, в отношении которых принято решение о списании, ожидается согласование </t>
    </r>
    <r>
      <rPr>
        <strike/>
        <sz val="10"/>
        <rFont val="Times New Roman"/>
      </rPr>
      <t xml:space="preserve"> </t>
    </r>
    <r>
      <rPr>
        <sz val="10"/>
        <rFont val="Times New Roman"/>
      </rPr>
      <t>Уполномоченным органом.</t>
    </r>
  </si>
  <si>
    <t>&lt;32&gt;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</si>
  <si>
    <t xml:space="preserve">                          2.6. Сведения об имуществе, за исключением земельных участков, переданном в аренду</t>
  </si>
  <si>
    <t>Имущество, за исключением земельных участков, переданное в аренду отсутствует</t>
  </si>
  <si>
    <t>Адрес &lt;33&gt;</t>
  </si>
  <si>
    <t>Вид объекта &lt;34&gt;</t>
  </si>
  <si>
    <t>Объем передан-ного имущест-ва</t>
  </si>
  <si>
    <t>Направление использо-вания &lt;35&gt;</t>
  </si>
  <si>
    <t>Коммен-тарий &lt;36&gt;</t>
  </si>
  <si>
    <t>наименова-ние</t>
  </si>
  <si>
    <t xml:space="preserve"> </t>
  </si>
  <si>
    <t>Руководитель</t>
  </si>
  <si>
    <t>Р. Е. Данилов</t>
  </si>
  <si>
    <t>(уполномоченное лицо) Учреждения</t>
  </si>
  <si>
    <t>(должность)</t>
  </si>
  <si>
    <t>(подпись)</t>
  </si>
  <si>
    <t>(расшифровка подписи)</t>
  </si>
  <si>
    <t>Исполнитель</t>
  </si>
  <si>
    <t>Бухгалтер</t>
  </si>
  <si>
    <t>М. О. Демидова</t>
  </si>
  <si>
    <t>221-03-67</t>
  </si>
  <si>
    <t>(фамилия, инициалы)</t>
  </si>
  <si>
    <t>(телефон)</t>
  </si>
  <si>
    <t>"__" __________ 20__ г.</t>
  </si>
  <si>
    <t>&lt;33&gt; Адрес объекта недвижимого имущества.</t>
  </si>
  <si>
    <t>&lt;34&gt;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</si>
  <si>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&lt;35&gt;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</si>
  <si>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&lt;36&gt; Направление использования имущества, переданного в аренду в случае указания в графе 8 значения "18 - иное".</t>
  </si>
  <si>
    <t>В.Э. Клоберданц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</si>
</sst>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</font>
    <font>
      <u/>
      <sz val="11"/>
      <color indexed="4"/>
      <name val="Calibri"/>
    </font>
    <font>
      <sz val="10"/>
      <name val="Arial"/>
    </font>
    <font>
      <sz val="10"/>
      <name val="Arial Cyr"/>
    </font>
    <font>
      <sz val="10"/>
      <name val="Times New Roman"/>
    </font>
    <font>
      <sz val="8"/>
      <name val="Times New Roman"/>
    </font>
    <font>
      <b/>
      <sz val="10"/>
      <name val="Times New Roman"/>
    </font>
    <font>
      <sz val="11"/>
      <name val="Times New Roman"/>
    </font>
    <font>
      <sz val="12"/>
      <name val="Times New Roman"/>
    </font>
    <font>
      <sz val="16"/>
      <name val="Times New Roman"/>
    </font>
    <font>
      <sz val="14"/>
      <name val="Times New Roman"/>
    </font>
    <font>
      <sz val="10"/>
      <name val="Calibri"/>
    </font>
    <font>
      <sz val="16"/>
      <name val="Calibri"/>
    </font>
    <font>
      <sz val="10"/>
      <color indexed="2"/>
      <name val="Times New Roman"/>
    </font>
    <font>
      <b/>
      <sz val="10"/>
      <color indexed="2"/>
      <name val="Times New Roman"/>
    </font>
    <font>
      <sz val="9"/>
      <name val="Times New Roman"/>
    </font>
    <font>
      <sz val="9"/>
      <color indexed="2"/>
      <name val="Times New Roman"/>
    </font>
    <font>
      <sz val="8"/>
      <color indexed="2"/>
      <name val="Calibri"/>
    </font>
    <font>
      <sz val="11"/>
      <name val="Calibri"/>
    </font>
    <font>
      <sz val="12"/>
      <name val="Calibri"/>
    </font>
    <font>
      <sz val="12"/>
      <color theme="1"/>
      <name val="Times New Roman"/>
    </font>
    <font>
      <sz val="10"/>
      <color theme="1"/>
      <name val="Times New Roman"/>
    </font>
    <font>
      <vertAlign val="superscript"/>
      <sz val="16"/>
      <name val="Times New Roman"/>
    </font>
    <font>
      <vertAlign val="superscript"/>
      <sz val="10"/>
      <name val="Times New Roman"/>
    </font>
    <font>
      <strike/>
      <sz val="10"/>
      <name val="Times New Roman"/>
    </font>
    <font>
      <sz val="10"/>
      <name val="Times New Roman"/>
      <family val="1"/>
      <charset val="204"/>
    </font>
    <font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</fills>
  <borders count="3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rgb="FFACC8BD"/>
      </left>
      <right style="thin">
        <color rgb="FFACC8BD"/>
      </right>
      <top style="thin">
        <color rgb="FFACC8BD"/>
      </top>
      <bottom style="thin">
        <color rgb="FFACC8BD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0" fontId="3" fillId="0" borderId="0"/>
  </cellStyleXfs>
  <cellXfs count="402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quotePrefix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3" applyFont="1" applyAlignment="1">
      <alignment horizontal="center" vertical="top"/>
    </xf>
    <xf numFmtId="0" fontId="6" fillId="0" borderId="0" xfId="3" applyFont="1" applyAlignment="1">
      <alignment horizontal="center" wrapText="1"/>
    </xf>
    <xf numFmtId="0" fontId="11" fillId="0" borderId="0" xfId="0" applyFont="1"/>
    <xf numFmtId="49" fontId="4" fillId="0" borderId="0" xfId="2" applyNumberFormat="1" applyFont="1" applyAlignment="1">
      <alignment horizontal="center"/>
    </xf>
    <xf numFmtId="49" fontId="9" fillId="0" borderId="0" xfId="2" applyNumberFormat="1" applyFont="1"/>
    <xf numFmtId="49" fontId="9" fillId="0" borderId="1" xfId="2" applyNumberFormat="1" applyFont="1" applyBorder="1"/>
    <xf numFmtId="49" fontId="9" fillId="0" borderId="1" xfId="2" applyNumberFormat="1" applyFont="1" applyBorder="1" applyAlignment="1">
      <alignment horizontal="center"/>
    </xf>
    <xf numFmtId="49" fontId="4" fillId="0" borderId="0" xfId="2" applyNumberFormat="1" applyFont="1" applyAlignment="1">
      <alignment horizontal="center" wrapText="1"/>
    </xf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0" applyFont="1" applyAlignment="1">
      <alignment horizontal="right" wrapText="1"/>
    </xf>
    <xf numFmtId="49" fontId="4" fillId="0" borderId="0" xfId="0" applyNumberFormat="1" applyFont="1"/>
    <xf numFmtId="0" fontId="6" fillId="0" borderId="4" xfId="2" applyFont="1" applyBorder="1" applyAlignment="1">
      <alignment horizontal="center"/>
    </xf>
    <xf numFmtId="0" fontId="6" fillId="0" borderId="0" xfId="2" applyFont="1" applyAlignment="1">
      <alignment horizontal="right"/>
    </xf>
    <xf numFmtId="49" fontId="6" fillId="0" borderId="0" xfId="2" applyNumberFormat="1" applyFont="1" applyAlignment="1">
      <alignment horizontal="center"/>
    </xf>
    <xf numFmtId="0" fontId="6" fillId="0" borderId="0" xfId="2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 wrapText="1"/>
    </xf>
    <xf numFmtId="0" fontId="6" fillId="0" borderId="2" xfId="2" applyFont="1" applyBorder="1" applyAlignment="1">
      <alignment horizontal="right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/>
    <xf numFmtId="4" fontId="4" fillId="0" borderId="3" xfId="0" applyNumberFormat="1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 wrapText="1"/>
    </xf>
    <xf numFmtId="0" fontId="12" fillId="0" borderId="0" xfId="0" applyFont="1"/>
    <xf numFmtId="49" fontId="9" fillId="0" borderId="1" xfId="2" applyNumberFormat="1" applyFont="1" applyBorder="1" applyAlignment="1">
      <alignment vertical="center"/>
    </xf>
    <xf numFmtId="49" fontId="9" fillId="0" borderId="1" xfId="2" applyNumberFormat="1" applyFont="1" applyBorder="1" applyAlignment="1">
      <alignment horizontal="center" vertical="center"/>
    </xf>
    <xf numFmtId="49" fontId="9" fillId="0" borderId="0" xfId="2" applyNumberFormat="1" applyFont="1" applyAlignment="1">
      <alignment vertical="center"/>
    </xf>
    <xf numFmtId="49" fontId="9" fillId="0" borderId="0" xfId="2" applyNumberFormat="1" applyFont="1" applyAlignment="1">
      <alignment horizontal="center"/>
    </xf>
    <xf numFmtId="49" fontId="4" fillId="0" borderId="0" xfId="2" applyNumberFormat="1" applyFont="1" applyAlignment="1">
      <alignment horizontal="right"/>
    </xf>
    <xf numFmtId="49" fontId="4" fillId="0" borderId="0" xfId="2" applyNumberFormat="1" applyFont="1" applyAlignment="1">
      <alignment horizontal="left"/>
    </xf>
    <xf numFmtId="0" fontId="6" fillId="0" borderId="37" xfId="2" applyFont="1" applyBorder="1" applyAlignment="1">
      <alignment horizontal="right" wrapText="1"/>
    </xf>
    <xf numFmtId="0" fontId="4" fillId="0" borderId="0" xfId="0" applyFont="1" applyAlignment="1">
      <alignment horizontal="righ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/>
    </xf>
    <xf numFmtId="4" fontId="4" fillId="0" borderId="3" xfId="0" applyNumberFormat="1" applyFont="1" applyBorder="1" applyAlignment="1">
      <alignment vertic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center" wrapText="1"/>
    </xf>
    <xf numFmtId="0" fontId="4" fillId="0" borderId="3" xfId="0" applyFont="1" applyBorder="1" applyAlignment="1">
      <alignment vertical="top" wrapText="1"/>
    </xf>
    <xf numFmtId="2" fontId="4" fillId="0" borderId="3" xfId="0" applyNumberFormat="1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4" fontId="15" fillId="0" borderId="3" xfId="0" applyNumberFormat="1" applyFont="1" applyBorder="1" applyAlignment="1">
      <alignment vertical="center" wrapText="1"/>
    </xf>
    <xf numFmtId="4" fontId="16" fillId="0" borderId="3" xfId="0" applyNumberFormat="1" applyFont="1" applyBorder="1" applyAlignment="1">
      <alignment vertical="center" wrapText="1"/>
    </xf>
    <xf numFmtId="4" fontId="17" fillId="0" borderId="0" xfId="0" applyNumberFormat="1" applyFont="1"/>
    <xf numFmtId="14" fontId="4" fillId="0" borderId="3" xfId="0" applyNumberFormat="1" applyFont="1" applyBorder="1" applyAlignment="1">
      <alignment vertical="top" wrapText="1"/>
    </xf>
    <xf numFmtId="0" fontId="11" fillId="0" borderId="1" xfId="0" applyFont="1" applyBorder="1"/>
    <xf numFmtId="0" fontId="11" fillId="0" borderId="0" xfId="0" applyFont="1" applyAlignment="1">
      <alignment vertical="top"/>
    </xf>
    <xf numFmtId="49" fontId="4" fillId="0" borderId="3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0" fillId="0" borderId="3" xfId="0" applyFont="1" applyBorder="1" applyAlignment="1">
      <alignment horizontal="center" vertical="center" wrapText="1"/>
    </xf>
    <xf numFmtId="49" fontId="20" fillId="3" borderId="3" xfId="0" applyNumberFormat="1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20" fillId="0" borderId="3" xfId="0" applyNumberFormat="1" applyFont="1" applyBorder="1" applyAlignment="1">
      <alignment horizontal="center" vertical="center" wrapText="1"/>
    </xf>
    <xf numFmtId="2" fontId="8" fillId="0" borderId="38" xfId="0" applyNumberFormat="1" applyFont="1" applyBorder="1" applyAlignment="1">
      <alignment horizontal="center" vertical="center"/>
    </xf>
    <xf numFmtId="4" fontId="8" fillId="0" borderId="38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3" xfId="0" applyFont="1" applyBorder="1" applyAlignment="1">
      <alignment horizontal="center"/>
    </xf>
    <xf numFmtId="0" fontId="11" fillId="0" borderId="0" xfId="0" applyFont="1" applyAlignment="1">
      <alignment horizontal="center" vertical="top"/>
    </xf>
    <xf numFmtId="0" fontId="21" fillId="0" borderId="3" xfId="0" applyFont="1" applyBorder="1" applyAlignment="1">
      <alignment horizontal="center" vertical="center" wrapText="1"/>
    </xf>
    <xf numFmtId="0" fontId="11" fillId="0" borderId="3" xfId="0" applyFont="1" applyBorder="1"/>
    <xf numFmtId="49" fontId="4" fillId="0" borderId="3" xfId="0" applyNumberFormat="1" applyFont="1" applyBorder="1" applyAlignment="1">
      <alignment vertical="center" wrapText="1"/>
    </xf>
    <xf numFmtId="0" fontId="11" fillId="0" borderId="0" xfId="0" applyFont="1" applyAlignment="1">
      <alignment horizontal="left" vertical="top"/>
    </xf>
    <xf numFmtId="0" fontId="4" fillId="3" borderId="3" xfId="0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4" fontId="11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center"/>
    </xf>
    <xf numFmtId="4" fontId="4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/>
    </xf>
    <xf numFmtId="4" fontId="11" fillId="0" borderId="0" xfId="0" applyNumberFormat="1" applyFont="1"/>
    <xf numFmtId="4" fontId="11" fillId="0" borderId="0" xfId="0" applyNumberFormat="1" applyFont="1" applyAlignment="1">
      <alignment horizontal="center" vertical="top"/>
    </xf>
    <xf numFmtId="4" fontId="7" fillId="0" borderId="38" xfId="0" applyNumberFormat="1" applyFont="1" applyBorder="1" applyAlignment="1">
      <alignment horizontal="center" vertical="center"/>
    </xf>
    <xf numFmtId="4" fontId="7" fillId="3" borderId="38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/>
    </xf>
    <xf numFmtId="4" fontId="11" fillId="0" borderId="3" xfId="0" applyNumberFormat="1" applyFont="1" applyBorder="1" applyAlignment="1">
      <alignment horizontal="left" vertical="center"/>
    </xf>
    <xf numFmtId="0" fontId="4" fillId="0" borderId="0" xfId="0" applyFont="1" applyAlignment="1">
      <alignment horizontal="right" vertical="top" wrapText="1"/>
    </xf>
    <xf numFmtId="0" fontId="4" fillId="0" borderId="0" xfId="1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25" fillId="0" borderId="1" xfId="0" applyFont="1" applyBorder="1" applyAlignment="1">
      <alignment horizontal="right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/>
    </xf>
    <xf numFmtId="0" fontId="26" fillId="0" borderId="0" xfId="0" applyFont="1"/>
    <xf numFmtId="0" fontId="4" fillId="0" borderId="3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Border="1"/>
    <xf numFmtId="0" fontId="4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" fillId="0" borderId="3" xfId="1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/>
    </xf>
    <xf numFmtId="0" fontId="9" fillId="0" borderId="0" xfId="0" applyFont="1" applyAlignment="1">
      <alignment horizontal="center" wrapText="1"/>
    </xf>
    <xf numFmtId="14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6" fillId="0" borderId="7" xfId="2" applyFont="1" applyBorder="1" applyAlignment="1">
      <alignment horizontal="right"/>
    </xf>
    <xf numFmtId="0" fontId="6" fillId="0" borderId="2" xfId="2" applyFont="1" applyBorder="1" applyAlignment="1">
      <alignment horizontal="right"/>
    </xf>
    <xf numFmtId="49" fontId="4" fillId="0" borderId="27" xfId="2" applyNumberFormat="1" applyFont="1" applyBorder="1" applyAlignment="1">
      <alignment horizontal="center" vertical="top"/>
    </xf>
    <xf numFmtId="49" fontId="4" fillId="0" borderId="28" xfId="2" applyNumberFormat="1" applyFont="1" applyBorder="1" applyAlignment="1">
      <alignment horizontal="center" vertical="top"/>
    </xf>
    <xf numFmtId="49" fontId="4" fillId="0" borderId="29" xfId="2" applyNumberFormat="1" applyFont="1" applyBorder="1" applyAlignment="1">
      <alignment horizontal="center" vertical="top"/>
    </xf>
    <xf numFmtId="4" fontId="4" fillId="0" borderId="35" xfId="2" applyNumberFormat="1" applyFont="1" applyBorder="1" applyAlignment="1">
      <alignment horizontal="center"/>
    </xf>
    <xf numFmtId="0" fontId="4" fillId="0" borderId="28" xfId="2" applyFont="1" applyBorder="1" applyAlignment="1">
      <alignment horizontal="center"/>
    </xf>
    <xf numFmtId="0" fontId="4" fillId="0" borderId="29" xfId="2" applyFont="1" applyBorder="1" applyAlignment="1">
      <alignment horizontal="center"/>
    </xf>
    <xf numFmtId="49" fontId="4" fillId="0" borderId="35" xfId="2" applyNumberFormat="1" applyFont="1" applyBorder="1" applyAlignment="1">
      <alignment horizontal="center"/>
    </xf>
    <xf numFmtId="49" fontId="4" fillId="0" borderId="28" xfId="2" applyNumberFormat="1" applyFont="1" applyBorder="1" applyAlignment="1">
      <alignment horizontal="center"/>
    </xf>
    <xf numFmtId="49" fontId="4" fillId="0" borderId="29" xfId="2" applyNumberFormat="1" applyFont="1" applyBorder="1" applyAlignment="1">
      <alignment horizontal="center"/>
    </xf>
    <xf numFmtId="4" fontId="4" fillId="0" borderId="35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5" xfId="2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49" fontId="4" fillId="0" borderId="7" xfId="2" applyNumberFormat="1" applyFont="1" applyBorder="1" applyAlignment="1">
      <alignment horizontal="center"/>
    </xf>
    <xf numFmtId="49" fontId="4" fillId="0" borderId="2" xfId="2" applyNumberFormat="1" applyFont="1" applyBorder="1" applyAlignment="1">
      <alignment horizontal="center"/>
    </xf>
    <xf numFmtId="49" fontId="4" fillId="0" borderId="8" xfId="2" applyNumberFormat="1" applyFont="1" applyBorder="1" applyAlignment="1">
      <alignment horizontal="center"/>
    </xf>
    <xf numFmtId="0" fontId="4" fillId="0" borderId="7" xfId="2" applyFont="1" applyBorder="1" applyAlignment="1">
      <alignment horizontal="left" vertical="top" wrapText="1" indent="1"/>
    </xf>
    <xf numFmtId="0" fontId="4" fillId="0" borderId="2" xfId="2" applyFont="1" applyBorder="1" applyAlignment="1">
      <alignment horizontal="left" vertical="top" wrapText="1" indent="1"/>
    </xf>
    <xf numFmtId="0" fontId="4" fillId="0" borderId="13" xfId="2" applyFont="1" applyBorder="1" applyAlignment="1">
      <alignment horizontal="left" vertical="top" wrapText="1" indent="1"/>
    </xf>
    <xf numFmtId="49" fontId="4" fillId="0" borderId="19" xfId="2" applyNumberFormat="1" applyFont="1" applyBorder="1" applyAlignment="1">
      <alignment horizontal="center" vertical="top"/>
    </xf>
    <xf numFmtId="49" fontId="4" fillId="0" borderId="2" xfId="2" applyNumberFormat="1" applyFont="1" applyBorder="1" applyAlignment="1">
      <alignment horizontal="center" vertical="top"/>
    </xf>
    <xf numFmtId="49" fontId="4" fillId="0" borderId="8" xfId="2" applyNumberFormat="1" applyFont="1" applyBorder="1" applyAlignment="1">
      <alignment horizontal="center" vertical="top"/>
    </xf>
    <xf numFmtId="0" fontId="4" fillId="0" borderId="7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left" vertical="top" wrapText="1"/>
    </xf>
    <xf numFmtId="0" fontId="4" fillId="0" borderId="13" xfId="2" applyFont="1" applyBorder="1" applyAlignment="1">
      <alignment horizontal="left" vertical="top" wrapText="1"/>
    </xf>
    <xf numFmtId="0" fontId="4" fillId="0" borderId="35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49" fontId="4" fillId="0" borderId="14" xfId="2" applyNumberFormat="1" applyFont="1" applyBorder="1" applyAlignment="1">
      <alignment horizontal="center" vertical="top"/>
    </xf>
    <xf numFmtId="49" fontId="4" fillId="0" borderId="15" xfId="2" applyNumberFormat="1" applyFont="1" applyBorder="1" applyAlignment="1">
      <alignment horizontal="center" vertical="top"/>
    </xf>
    <xf numFmtId="49" fontId="4" fillId="0" borderId="16" xfId="2" applyNumberFormat="1" applyFont="1" applyBorder="1" applyAlignment="1">
      <alignment horizontal="center" vertical="top"/>
    </xf>
    <xf numFmtId="0" fontId="4" fillId="0" borderId="33" xfId="2" applyFont="1" applyBorder="1" applyAlignment="1">
      <alignment horizontal="center"/>
    </xf>
    <xf numFmtId="0" fontId="4" fillId="0" borderId="15" xfId="2" applyFont="1" applyBorder="1" applyAlignment="1">
      <alignment horizontal="center"/>
    </xf>
    <xf numFmtId="0" fontId="4" fillId="0" borderId="16" xfId="2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49" fontId="4" fillId="0" borderId="33" xfId="2" applyNumberFormat="1" applyFont="1" applyBorder="1" applyAlignment="1">
      <alignment horizontal="center"/>
    </xf>
    <xf numFmtId="49" fontId="4" fillId="0" borderId="15" xfId="2" applyNumberFormat="1" applyFont="1" applyBorder="1" applyAlignment="1">
      <alignment horizontal="center"/>
    </xf>
    <xf numFmtId="49" fontId="4" fillId="0" borderId="16" xfId="2" applyNumberFormat="1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35" xfId="2" applyFont="1" applyBorder="1" applyAlignment="1">
      <alignment horizontal="center" vertical="top"/>
    </xf>
    <xf numFmtId="0" fontId="4" fillId="0" borderId="28" xfId="2" applyFont="1" applyBorder="1" applyAlignment="1">
      <alignment horizontal="center" vertical="top"/>
    </xf>
    <xf numFmtId="0" fontId="4" fillId="0" borderId="29" xfId="2" applyFont="1" applyBorder="1" applyAlignment="1">
      <alignment horizontal="center" vertical="top"/>
    </xf>
    <xf numFmtId="0" fontId="4" fillId="0" borderId="7" xfId="2" applyFont="1" applyBorder="1" applyAlignment="1">
      <alignment horizontal="center" vertical="top"/>
    </xf>
    <xf numFmtId="0" fontId="4" fillId="0" borderId="2" xfId="2" applyFont="1" applyBorder="1" applyAlignment="1">
      <alignment horizontal="center" vertical="top"/>
    </xf>
    <xf numFmtId="0" fontId="4" fillId="0" borderId="8" xfId="2" applyFont="1" applyBorder="1" applyAlignment="1">
      <alignment horizontal="center" vertical="top"/>
    </xf>
    <xf numFmtId="0" fontId="4" fillId="0" borderId="5" xfId="2" applyFont="1" applyBorder="1" applyAlignment="1">
      <alignment horizontal="center" vertical="top"/>
    </xf>
    <xf numFmtId="0" fontId="4" fillId="0" borderId="4" xfId="2" applyFont="1" applyBorder="1" applyAlignment="1">
      <alignment horizontal="center" vertical="top"/>
    </xf>
    <xf numFmtId="0" fontId="4" fillId="0" borderId="6" xfId="2" applyFont="1" applyBorder="1" applyAlignment="1">
      <alignment horizontal="center" vertical="top"/>
    </xf>
    <xf numFmtId="0" fontId="4" fillId="0" borderId="5" xfId="2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0" borderId="6" xfId="2" applyFont="1" applyBorder="1" applyAlignment="1">
      <alignment horizontal="center" vertical="top" wrapText="1"/>
    </xf>
    <xf numFmtId="0" fontId="4" fillId="0" borderId="9" xfId="2" applyFont="1" applyBorder="1" applyAlignment="1">
      <alignment horizontal="center" vertical="top" wrapText="1"/>
    </xf>
    <xf numFmtId="0" fontId="4" fillId="0" borderId="0" xfId="2" applyFont="1" applyAlignment="1">
      <alignment horizontal="center" vertical="top" wrapText="1"/>
    </xf>
    <xf numFmtId="0" fontId="4" fillId="0" borderId="32" xfId="2" applyFont="1" applyBorder="1" applyAlignment="1">
      <alignment horizontal="center" vertical="top" wrapText="1"/>
    </xf>
    <xf numFmtId="0" fontId="4" fillId="0" borderId="10" xfId="2" applyFont="1" applyBorder="1" applyAlignment="1">
      <alignment horizontal="center" vertical="top" wrapText="1"/>
    </xf>
    <xf numFmtId="0" fontId="4" fillId="0" borderId="1" xfId="2" applyFont="1" applyBorder="1" applyAlignment="1">
      <alignment horizontal="center" vertical="top" wrapText="1"/>
    </xf>
    <xf numFmtId="0" fontId="4" fillId="0" borderId="11" xfId="2" applyFont="1" applyBorder="1" applyAlignment="1">
      <alignment horizontal="center" vertical="top" wrapText="1"/>
    </xf>
    <xf numFmtId="0" fontId="4" fillId="0" borderId="10" xfId="2" applyFont="1" applyBorder="1" applyAlignment="1">
      <alignment horizontal="center" vertical="top"/>
    </xf>
    <xf numFmtId="0" fontId="4" fillId="0" borderId="1" xfId="2" applyFont="1" applyBorder="1" applyAlignment="1">
      <alignment horizontal="center" vertical="top"/>
    </xf>
    <xf numFmtId="0" fontId="4" fillId="0" borderId="11" xfId="2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32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7" xfId="2" applyFont="1" applyBorder="1" applyAlignment="1">
      <alignment horizontal="center" vertical="top" wrapText="1"/>
    </xf>
    <xf numFmtId="0" fontId="4" fillId="0" borderId="2" xfId="2" applyFont="1" applyBorder="1" applyAlignment="1">
      <alignment horizontal="center" vertical="top" wrapText="1"/>
    </xf>
    <xf numFmtId="0" fontId="4" fillId="0" borderId="8" xfId="2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4" fontId="4" fillId="0" borderId="7" xfId="0" applyNumberFormat="1" applyFont="1" applyBorder="1" applyAlignment="1">
      <alignment horizontal="center"/>
    </xf>
    <xf numFmtId="4" fontId="4" fillId="0" borderId="2" xfId="0" applyNumberFormat="1" applyFont="1" applyBorder="1" applyAlignment="1">
      <alignment horizontal="center"/>
    </xf>
    <xf numFmtId="4" fontId="4" fillId="0" borderId="8" xfId="0" applyNumberFormat="1" applyFont="1" applyBorder="1" applyAlignment="1">
      <alignment horizontal="center"/>
    </xf>
    <xf numFmtId="4" fontId="4" fillId="0" borderId="13" xfId="0" applyNumberFormat="1" applyFont="1" applyBorder="1" applyAlignment="1">
      <alignment horizontal="center"/>
    </xf>
    <xf numFmtId="4" fontId="4" fillId="0" borderId="28" xfId="2" applyNumberFormat="1" applyFont="1" applyBorder="1" applyAlignment="1">
      <alignment horizontal="center"/>
    </xf>
    <xf numFmtId="4" fontId="4" fillId="0" borderId="29" xfId="2" applyNumberFormat="1" applyFont="1" applyBorder="1" applyAlignment="1">
      <alignment horizontal="center"/>
    </xf>
    <xf numFmtId="4" fontId="4" fillId="0" borderId="28" xfId="0" applyNumberFormat="1" applyFont="1" applyBorder="1" applyAlignment="1">
      <alignment horizontal="center"/>
    </xf>
    <xf numFmtId="4" fontId="4" fillId="0" borderId="29" xfId="0" applyNumberFormat="1" applyFont="1" applyBorder="1" applyAlignment="1">
      <alignment horizontal="center"/>
    </xf>
    <xf numFmtId="4" fontId="4" fillId="0" borderId="36" xfId="0" applyNumberFormat="1" applyFont="1" applyBorder="1" applyAlignment="1">
      <alignment horizontal="center"/>
    </xf>
    <xf numFmtId="4" fontId="4" fillId="0" borderId="7" xfId="2" applyNumberFormat="1" applyFont="1" applyBorder="1" applyAlignment="1">
      <alignment horizontal="center"/>
    </xf>
    <xf numFmtId="4" fontId="4" fillId="0" borderId="2" xfId="2" applyNumberFormat="1" applyFont="1" applyBorder="1" applyAlignment="1">
      <alignment horizontal="center"/>
    </xf>
    <xf numFmtId="4" fontId="4" fillId="0" borderId="8" xfId="2" applyNumberFormat="1" applyFont="1" applyBorder="1" applyAlignment="1">
      <alignment horizontal="center"/>
    </xf>
    <xf numFmtId="4" fontId="4" fillId="0" borderId="3" xfId="0" applyNumberFormat="1" applyFont="1" applyBorder="1" applyAlignment="1">
      <alignment horizontal="center"/>
    </xf>
    <xf numFmtId="4" fontId="4" fillId="0" borderId="3" xfId="2" applyNumberFormat="1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4" fontId="4" fillId="0" borderId="17" xfId="2" applyNumberFormat="1" applyFont="1" applyBorder="1" applyAlignment="1">
      <alignment horizontal="center"/>
    </xf>
    <xf numFmtId="4" fontId="4" fillId="0" borderId="17" xfId="0" applyNumberFormat="1" applyFont="1" applyBorder="1" applyAlignment="1">
      <alignment horizontal="center"/>
    </xf>
    <xf numFmtId="4" fontId="4" fillId="0" borderId="33" xfId="0" applyNumberFormat="1" applyFont="1" applyBorder="1" applyAlignment="1">
      <alignment horizontal="center"/>
    </xf>
    <xf numFmtId="4" fontId="4" fillId="0" borderId="15" xfId="0" applyNumberFormat="1" applyFont="1" applyBorder="1" applyAlignment="1">
      <alignment horizontal="center"/>
    </xf>
    <xf numFmtId="4" fontId="4" fillId="0" borderId="16" xfId="0" applyNumberFormat="1" applyFont="1" applyBorder="1" applyAlignment="1">
      <alignment horizontal="center"/>
    </xf>
    <xf numFmtId="4" fontId="4" fillId="0" borderId="3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 vertical="top" wrapText="1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center" vertical="top" wrapText="1"/>
    </xf>
    <xf numFmtId="49" fontId="4" fillId="0" borderId="10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horizontal="center" vertical="top" wrapText="1"/>
    </xf>
    <xf numFmtId="49" fontId="4" fillId="0" borderId="7" xfId="2" applyNumberFormat="1" applyFont="1" applyBorder="1" applyAlignment="1">
      <alignment horizontal="center" vertical="top" wrapText="1"/>
    </xf>
    <xf numFmtId="49" fontId="4" fillId="0" borderId="2" xfId="2" applyNumberFormat="1" applyFont="1" applyBorder="1" applyAlignment="1">
      <alignment horizontal="center" vertical="top" wrapText="1"/>
    </xf>
    <xf numFmtId="49" fontId="4" fillId="0" borderId="8" xfId="2" applyNumberFormat="1" applyFont="1" applyBorder="1" applyAlignment="1">
      <alignment horizontal="center" vertical="top" wrapText="1"/>
    </xf>
    <xf numFmtId="0" fontId="6" fillId="0" borderId="4" xfId="2" applyFont="1" applyBorder="1" applyAlignment="1">
      <alignment horizontal="right"/>
    </xf>
    <xf numFmtId="4" fontId="4" fillId="0" borderId="30" xfId="2" applyNumberFormat="1" applyFont="1" applyBorder="1" applyAlignment="1">
      <alignment horizontal="center"/>
    </xf>
    <xf numFmtId="0" fontId="4" fillId="0" borderId="30" xfId="2" applyFont="1" applyBorder="1" applyAlignment="1">
      <alignment horizontal="center"/>
    </xf>
    <xf numFmtId="49" fontId="4" fillId="0" borderId="30" xfId="2" applyNumberFormat="1" applyFont="1" applyBorder="1" applyAlignment="1">
      <alignment horizontal="center"/>
    </xf>
    <xf numFmtId="49" fontId="4" fillId="0" borderId="31" xfId="2" applyNumberFormat="1" applyFont="1" applyBorder="1" applyAlignment="1">
      <alignment horizontal="center"/>
    </xf>
    <xf numFmtId="0" fontId="9" fillId="0" borderId="0" xfId="2" applyFont="1" applyAlignment="1">
      <alignment horizontal="center" vertical="center"/>
    </xf>
    <xf numFmtId="49" fontId="4" fillId="0" borderId="5" xfId="2" applyNumberFormat="1" applyFont="1" applyBorder="1" applyAlignment="1">
      <alignment horizontal="center" vertical="top" wrapText="1"/>
    </xf>
    <xf numFmtId="49" fontId="4" fillId="0" borderId="4" xfId="2" applyNumberFormat="1" applyFont="1" applyBorder="1" applyAlignment="1">
      <alignment horizontal="center" vertical="top" wrapText="1"/>
    </xf>
    <xf numFmtId="49" fontId="4" fillId="0" borderId="6" xfId="2" applyNumberFormat="1" applyFont="1" applyBorder="1" applyAlignment="1">
      <alignment horizontal="center" vertical="top" wrapText="1"/>
    </xf>
    <xf numFmtId="49" fontId="4" fillId="0" borderId="9" xfId="2" applyNumberFormat="1" applyFont="1" applyBorder="1" applyAlignment="1">
      <alignment horizontal="center" vertical="top" wrapText="1"/>
    </xf>
    <xf numFmtId="49" fontId="4" fillId="0" borderId="0" xfId="2" applyNumberFormat="1" applyFont="1" applyAlignment="1">
      <alignment horizontal="center" vertical="top" wrapText="1"/>
    </xf>
    <xf numFmtId="49" fontId="4" fillId="0" borderId="32" xfId="2" applyNumberFormat="1" applyFont="1" applyBorder="1" applyAlignment="1">
      <alignment horizontal="center" vertical="top" wrapText="1"/>
    </xf>
    <xf numFmtId="49" fontId="4" fillId="0" borderId="10" xfId="2" applyNumberFormat="1" applyFont="1" applyBorder="1" applyAlignment="1">
      <alignment horizontal="center" vertical="top" wrapText="1"/>
    </xf>
    <xf numFmtId="49" fontId="4" fillId="0" borderId="1" xfId="2" applyNumberFormat="1" applyFont="1" applyBorder="1" applyAlignment="1">
      <alignment horizontal="center" vertical="top" wrapText="1"/>
    </xf>
    <xf numFmtId="49" fontId="4" fillId="0" borderId="11" xfId="2" applyNumberFormat="1" applyFont="1" applyBorder="1" applyAlignment="1">
      <alignment horizontal="center" vertical="top" wrapText="1"/>
    </xf>
    <xf numFmtId="49" fontId="4" fillId="0" borderId="9" xfId="0" applyNumberFormat="1" applyFont="1" applyBorder="1" applyAlignment="1">
      <alignment horizontal="center" vertical="top" wrapText="1"/>
    </xf>
    <xf numFmtId="49" fontId="4" fillId="0" borderId="0" xfId="0" applyNumberFormat="1" applyFont="1" applyAlignment="1">
      <alignment horizontal="center" vertical="top" wrapText="1"/>
    </xf>
    <xf numFmtId="49" fontId="4" fillId="0" borderId="32" xfId="0" applyNumberFormat="1" applyFont="1" applyBorder="1" applyAlignment="1">
      <alignment horizontal="center" vertical="top" wrapText="1"/>
    </xf>
    <xf numFmtId="49" fontId="4" fillId="0" borderId="7" xfId="0" applyNumberFormat="1" applyFont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  <xf numFmtId="49" fontId="4" fillId="0" borderId="8" xfId="0" applyNumberFormat="1" applyFont="1" applyBorder="1" applyAlignment="1">
      <alignment horizontal="center" vertical="top" wrapText="1"/>
    </xf>
    <xf numFmtId="0" fontId="4" fillId="0" borderId="3" xfId="2" applyFont="1" applyBorder="1" applyAlignment="1">
      <alignment horizontal="center"/>
    </xf>
    <xf numFmtId="0" fontId="4" fillId="0" borderId="20" xfId="2" applyFont="1" applyBorder="1" applyAlignment="1">
      <alignment horizontal="center"/>
    </xf>
    <xf numFmtId="2" fontId="4" fillId="0" borderId="3" xfId="2" applyNumberFormat="1" applyFont="1" applyBorder="1" applyAlignment="1">
      <alignment horizontal="center"/>
    </xf>
    <xf numFmtId="4" fontId="4" fillId="0" borderId="13" xfId="2" applyNumberFormat="1" applyFont="1" applyBorder="1" applyAlignment="1">
      <alignment horizontal="center"/>
    </xf>
    <xf numFmtId="0" fontId="4" fillId="0" borderId="12" xfId="2" applyFont="1" applyBorder="1" applyAlignment="1">
      <alignment horizontal="center" vertical="top"/>
    </xf>
    <xf numFmtId="0" fontId="4" fillId="0" borderId="30" xfId="2" applyFont="1" applyBorder="1" applyAlignment="1">
      <alignment horizontal="center" vertical="top"/>
    </xf>
    <xf numFmtId="0" fontId="4" fillId="0" borderId="17" xfId="2" applyFont="1" applyBorder="1" applyAlignment="1">
      <alignment horizontal="center"/>
    </xf>
    <xf numFmtId="0" fontId="4" fillId="0" borderId="18" xfId="2" applyFont="1" applyBorder="1" applyAlignment="1">
      <alignment horizontal="center"/>
    </xf>
    <xf numFmtId="4" fontId="4" fillId="0" borderId="31" xfId="2" applyNumberFormat="1" applyFont="1" applyBorder="1" applyAlignment="1">
      <alignment horizontal="center"/>
    </xf>
    <xf numFmtId="0" fontId="4" fillId="0" borderId="9" xfId="2" applyFont="1" applyBorder="1" applyAlignment="1">
      <alignment horizontal="center" vertical="top"/>
    </xf>
    <xf numFmtId="0" fontId="4" fillId="0" borderId="0" xfId="2" applyFont="1" applyAlignment="1">
      <alignment horizontal="center" vertical="top"/>
    </xf>
    <xf numFmtId="0" fontId="4" fillId="0" borderId="32" xfId="2" applyFont="1" applyBorder="1" applyAlignment="1">
      <alignment horizontal="center" vertical="top"/>
    </xf>
    <xf numFmtId="0" fontId="4" fillId="0" borderId="3" xfId="2" applyFont="1" applyBorder="1" applyAlignment="1">
      <alignment horizontal="center" vertical="top" wrapText="1"/>
    </xf>
    <xf numFmtId="0" fontId="4" fillId="0" borderId="3" xfId="2" applyFont="1" applyBorder="1" applyAlignment="1">
      <alignment horizontal="center" vertical="top"/>
    </xf>
    <xf numFmtId="4" fontId="4" fillId="0" borderId="20" xfId="2" applyNumberFormat="1" applyFont="1" applyBorder="1" applyAlignment="1">
      <alignment horizontal="center"/>
    </xf>
    <xf numFmtId="4" fontId="4" fillId="0" borderId="22" xfId="2" applyNumberFormat="1" applyFont="1" applyBorder="1" applyAlignment="1">
      <alignment horizontal="center"/>
    </xf>
    <xf numFmtId="4" fontId="4" fillId="0" borderId="23" xfId="2" applyNumberFormat="1" applyFont="1" applyBorder="1" applyAlignment="1">
      <alignment horizontal="center"/>
    </xf>
    <xf numFmtId="4" fontId="4" fillId="0" borderId="24" xfId="2" applyNumberFormat="1" applyFont="1" applyBorder="1" applyAlignment="1">
      <alignment horizontal="center"/>
    </xf>
    <xf numFmtId="4" fontId="4" fillId="0" borderId="25" xfId="2" applyNumberFormat="1" applyFont="1" applyBorder="1" applyAlignment="1">
      <alignment horizontal="center"/>
    </xf>
    <xf numFmtId="4" fontId="4" fillId="0" borderId="26" xfId="2" applyNumberFormat="1" applyFont="1" applyBorder="1" applyAlignment="1">
      <alignment horizontal="center"/>
    </xf>
    <xf numFmtId="4" fontId="4" fillId="0" borderId="12" xfId="2" applyNumberFormat="1" applyFont="1" applyBorder="1" applyAlignment="1">
      <alignment horizontal="center"/>
    </xf>
    <xf numFmtId="4" fontId="4" fillId="0" borderId="5" xfId="2" applyNumberFormat="1" applyFont="1" applyBorder="1" applyAlignment="1">
      <alignment horizontal="center"/>
    </xf>
    <xf numFmtId="4" fontId="4" fillId="0" borderId="4" xfId="2" applyNumberFormat="1" applyFont="1" applyBorder="1" applyAlignment="1">
      <alignment horizontal="center"/>
    </xf>
    <xf numFmtId="4" fontId="4" fillId="0" borderId="6" xfId="2" applyNumberFormat="1" applyFont="1" applyBorder="1" applyAlignment="1">
      <alignment horizontal="center"/>
    </xf>
    <xf numFmtId="4" fontId="4" fillId="0" borderId="21" xfId="2" applyNumberFormat="1" applyFont="1" applyBorder="1" applyAlignment="1">
      <alignment horizontal="center"/>
    </xf>
    <xf numFmtId="4" fontId="4" fillId="0" borderId="18" xfId="2" applyNumberFormat="1" applyFont="1" applyBorder="1" applyAlignment="1">
      <alignment horizontal="center"/>
    </xf>
    <xf numFmtId="0" fontId="9" fillId="0" borderId="0" xfId="3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7" fillId="0" borderId="3" xfId="0" applyFont="1" applyBorder="1" applyAlignment="1">
      <alignment horizontal="center"/>
    </xf>
    <xf numFmtId="0" fontId="4" fillId="0" borderId="3" xfId="0" applyFont="1" applyBorder="1" applyAlignment="1">
      <alignment horizontal="right"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6" fillId="0" borderId="4" xfId="2" applyFont="1" applyBorder="1" applyAlignment="1">
      <alignment horizontal="right" wrapText="1"/>
    </xf>
    <xf numFmtId="49" fontId="6" fillId="0" borderId="27" xfId="2" applyNumberFormat="1" applyFont="1" applyBorder="1" applyAlignment="1">
      <alignment horizontal="center"/>
    </xf>
    <xf numFmtId="49" fontId="6" fillId="0" borderId="28" xfId="2" applyNumberFormat="1" applyFont="1" applyBorder="1" applyAlignment="1">
      <alignment horizontal="center"/>
    </xf>
    <xf numFmtId="49" fontId="6" fillId="0" borderId="29" xfId="2" applyNumberFormat="1" applyFont="1" applyBorder="1" applyAlignment="1">
      <alignment horizontal="center"/>
    </xf>
    <xf numFmtId="4" fontId="4" fillId="0" borderId="36" xfId="2" applyNumberFormat="1" applyFont="1" applyBorder="1" applyAlignment="1">
      <alignment horizontal="center"/>
    </xf>
    <xf numFmtId="0" fontId="4" fillId="0" borderId="8" xfId="2" applyFont="1" applyBorder="1" applyAlignment="1">
      <alignment horizontal="left" vertical="top" wrapText="1" indent="1"/>
    </xf>
    <xf numFmtId="49" fontId="4" fillId="0" borderId="19" xfId="2" applyNumberFormat="1" applyFont="1" applyBorder="1" applyAlignment="1">
      <alignment horizontal="center"/>
    </xf>
    <xf numFmtId="0" fontId="4" fillId="0" borderId="7" xfId="2" applyFont="1" applyBorder="1" applyAlignment="1">
      <alignment horizontal="left" vertical="top"/>
    </xf>
    <xf numFmtId="0" fontId="4" fillId="0" borderId="2" xfId="2" applyFont="1" applyBorder="1" applyAlignment="1">
      <alignment horizontal="left" vertical="top"/>
    </xf>
    <xf numFmtId="0" fontId="4" fillId="0" borderId="8" xfId="2" applyFont="1" applyBorder="1" applyAlignment="1">
      <alignment horizontal="left" vertical="top"/>
    </xf>
    <xf numFmtId="0" fontId="4" fillId="0" borderId="7" xfId="2" applyFont="1" applyBorder="1" applyAlignment="1">
      <alignment horizontal="left" vertical="top" wrapText="1" indent="2"/>
    </xf>
    <xf numFmtId="0" fontId="4" fillId="0" borderId="2" xfId="2" applyFont="1" applyBorder="1" applyAlignment="1">
      <alignment horizontal="left" vertical="top" wrapText="1" indent="2"/>
    </xf>
    <xf numFmtId="0" fontId="4" fillId="0" borderId="8" xfId="2" applyFont="1" applyBorder="1" applyAlignment="1">
      <alignment horizontal="left" vertical="top" wrapText="1" indent="2"/>
    </xf>
    <xf numFmtId="49" fontId="4" fillId="0" borderId="14" xfId="2" applyNumberFormat="1" applyFont="1" applyBorder="1" applyAlignment="1">
      <alignment horizontal="center"/>
    </xf>
    <xf numFmtId="4" fontId="4" fillId="0" borderId="33" xfId="2" applyNumberFormat="1" applyFont="1" applyBorder="1" applyAlignment="1">
      <alignment horizontal="center"/>
    </xf>
    <xf numFmtId="4" fontId="4" fillId="0" borderId="15" xfId="2" applyNumberFormat="1" applyFont="1" applyBorder="1" applyAlignment="1">
      <alignment horizontal="center"/>
    </xf>
    <xf numFmtId="4" fontId="4" fillId="0" borderId="16" xfId="2" applyNumberFormat="1" applyFont="1" applyBorder="1" applyAlignment="1">
      <alignment horizontal="center"/>
    </xf>
    <xf numFmtId="4" fontId="4" fillId="0" borderId="34" xfId="2" applyNumberFormat="1" applyFont="1" applyBorder="1" applyAlignment="1">
      <alignment horizontal="center"/>
    </xf>
    <xf numFmtId="0" fontId="9" fillId="0" borderId="0" xfId="3" applyFont="1" applyAlignment="1">
      <alignment horizontal="center" wrapText="1"/>
    </xf>
    <xf numFmtId="49" fontId="9" fillId="0" borderId="0" xfId="2" applyNumberFormat="1" applyFont="1" applyAlignment="1">
      <alignment horizontal="center" vertical="center"/>
    </xf>
    <xf numFmtId="0" fontId="4" fillId="0" borderId="10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right" vertical="justify" wrapText="1"/>
    </xf>
    <xf numFmtId="0" fontId="4" fillId="0" borderId="2" xfId="0" applyFont="1" applyBorder="1" applyAlignment="1">
      <alignment horizontal="right" vertical="justify" wrapText="1"/>
    </xf>
    <xf numFmtId="0" fontId="4" fillId="0" borderId="8" xfId="0" applyFont="1" applyBorder="1" applyAlignment="1">
      <alignment horizontal="right" vertical="justify" wrapText="1"/>
    </xf>
    <xf numFmtId="0" fontId="4" fillId="0" borderId="3" xfId="0" applyFont="1" applyBorder="1" applyAlignment="1">
      <alignment vertical="center" wrapText="1"/>
    </xf>
    <xf numFmtId="0" fontId="4" fillId="0" borderId="12" xfId="0" applyFont="1" applyBorder="1" applyAlignment="1">
      <alignment horizontal="left" vertical="top" wrapText="1"/>
    </xf>
    <xf numFmtId="4" fontId="4" fillId="0" borderId="3" xfId="0" applyNumberFormat="1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0" fillId="0" borderId="3" xfId="0" quotePrefix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center"/>
    </xf>
    <xf numFmtId="0" fontId="18" fillId="0" borderId="3" xfId="0" applyFont="1" applyBorder="1" applyAlignment="1">
      <alignment horizontal="left" vertical="top"/>
    </xf>
    <xf numFmtId="0" fontId="4" fillId="0" borderId="3" xfId="0" applyFont="1" applyBorder="1" applyAlignment="1">
      <alignment horizontal="right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/>
    </xf>
    <xf numFmtId="0" fontId="11" fillId="0" borderId="3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8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9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4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3" borderId="7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top" wrapText="1"/>
    </xf>
    <xf numFmtId="4" fontId="4" fillId="0" borderId="7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2" fontId="0" fillId="0" borderId="2" xfId="0" applyNumberFormat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</cellXfs>
  <cellStyles count="4">
    <cellStyle name="Гиперссылка" xfId="1" builtinId="8"/>
    <cellStyle name="Обычный" xfId="0" builtinId="0"/>
    <cellStyle name="Обычный 3 2" xfId="2" xr:uid="{00000000-0005-0000-0000-000002000000}"/>
    <cellStyle name="Обычный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4;&#1090;&#1095;&#1077;&#1090;%20&#1056;&#1044;%202024/2024/&#1055;&#1072;&#1090;&#1088;&#1080;&#1086;&#1090;/(&#1060;&#1086;&#1088;&#1084;&#1072;%20&#1056;&#1044;%20&#1085;&#1077;%20&#1086;&#1090;&#1087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4;&#1090;&#1095;&#1077;&#1090;%20&#1056;&#1044;%202024/3%20&#1088;&#1072;&#1079;&#1076;&#1077;&#1083;%202023/&#1055;&#1072;&#1090;&#1088;&#1080;&#1086;&#1090;/2%20&#1088;&#1072;&#1079;&#1076;&#1077;&#1083;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тр.1"/>
      <sheetName val="стр.2_5"/>
      <sheetName val="стр.6"/>
      <sheetName val="стр.7"/>
      <sheetName val="стр.8"/>
      <sheetName val="стр.9"/>
      <sheetName val="стр.10"/>
      <sheetName val="стр.11_13"/>
      <sheetName val="стр.14"/>
      <sheetName val="стр.15_16"/>
      <sheetName val="стр.17"/>
      <sheetName val="стр.18_19"/>
      <sheetName val="стр.20"/>
      <sheetName val="стр.21_24"/>
      <sheetName val="стр.25_32"/>
      <sheetName val="стр.3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65">
          <cell r="BW65">
            <v>69095.28</v>
          </cell>
          <cell r="DC65">
            <v>73078.649999999994</v>
          </cell>
        </row>
        <row r="66">
          <cell r="BW66">
            <v>24692.62</v>
          </cell>
          <cell r="DC66">
            <v>26116.16</v>
          </cell>
        </row>
        <row r="67">
          <cell r="BW67">
            <v>105023.44</v>
          </cell>
          <cell r="DC67">
            <v>111087.76</v>
          </cell>
        </row>
        <row r="68">
          <cell r="BW68">
            <v>34327.42</v>
          </cell>
          <cell r="DC68">
            <v>36306.410000000003</v>
          </cell>
        </row>
        <row r="69">
          <cell r="BW69">
            <v>325848.94</v>
          </cell>
          <cell r="DC69">
            <v>344634.26</v>
          </cell>
        </row>
        <row r="70">
          <cell r="BW70">
            <v>69453.14</v>
          </cell>
          <cell r="DC70">
            <v>73457.149999999994</v>
          </cell>
        </row>
        <row r="71">
          <cell r="BW71">
            <v>70939.66</v>
          </cell>
          <cell r="DC71">
            <v>75029.36</v>
          </cell>
        </row>
        <row r="72">
          <cell r="BW72">
            <v>56570.04</v>
          </cell>
          <cell r="DC72">
            <v>59831.33</v>
          </cell>
        </row>
        <row r="73">
          <cell r="BW73">
            <v>42723.46</v>
          </cell>
          <cell r="DC73">
            <v>45186.48</v>
          </cell>
        </row>
      </sheetData>
      <sheetData sheetId="10" refreshError="1"/>
      <sheetData sheetId="11" refreshError="1"/>
      <sheetData sheetId="12"/>
      <sheetData sheetId="13">
        <row r="45">
          <cell r="A45" t="str">
            <v>Палатка "Сибирь-30" (внешний намет, каркас, печь, труба)</v>
          </cell>
        </row>
        <row r="46">
          <cell r="A46" t="str">
            <v>Палатка "Сибирь-30" (внешний намет, каркас, печь, труба)</v>
          </cell>
        </row>
        <row r="47">
          <cell r="A47" t="str">
            <v>Палатка "Сибирь-30" (внешний намет, каркас, печь, труба)</v>
          </cell>
        </row>
        <row r="48">
          <cell r="A48" t="str">
            <v>Тренажер спортивный эллептический Kettler 7656-500 Elix7</v>
          </cell>
        </row>
        <row r="49">
          <cell r="A49" t="str">
            <v>Тренажер спортивный эллептический Kettler 7656-500 Elix7</v>
          </cell>
        </row>
        <row r="50">
          <cell r="A50" t="str">
            <v>Тренажер спортивный эллептический Kettler 7656-500 Elix7</v>
          </cell>
        </row>
        <row r="51">
          <cell r="A51" t="str">
            <v>Скалолазная стенка 2</v>
          </cell>
        </row>
        <row r="52">
          <cell r="A52" t="str">
            <v>Производство спортивного оборудования(скалодром) с установкой</v>
          </cell>
        </row>
        <row r="53">
          <cell r="A53" t="str">
            <v>Шатер для тира 3м*8м, 3 входа, цвет хакки</v>
          </cell>
        </row>
        <row r="54">
          <cell r="A54" t="str">
            <v>Татами</v>
          </cell>
        </row>
        <row r="55">
          <cell r="A55" t="str">
            <v>Борцовский ковер</v>
          </cell>
        </row>
        <row r="56">
          <cell r="A56" t="str">
            <v>Катамаран Fox-2T</v>
          </cell>
        </row>
        <row r="57">
          <cell r="A57" t="str">
            <v>Рама для многофункционального силового тренинга</v>
          </cell>
        </row>
      </sheetData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окращенный"/>
    </sheetNames>
    <sheetDataSet>
      <sheetData sheetId="0">
        <row r="112">
          <cell r="C112" t="str">
            <v>04701000001</v>
          </cell>
          <cell r="E112">
            <v>701</v>
          </cell>
          <cell r="F112">
            <v>2252600.64</v>
          </cell>
          <cell r="H112" t="str">
            <v>постоянное (бессрочное) пользование 24:50:0500145:2595-24/108/2018-1 от 07.12.2018</v>
          </cell>
        </row>
        <row r="113">
          <cell r="C113" t="str">
            <v>04701000001</v>
          </cell>
          <cell r="E113">
            <v>2224</v>
          </cell>
          <cell r="F113">
            <v>18394.240000000002</v>
          </cell>
          <cell r="H113" t="str">
            <v>постоянное (бессрочное) пользование 24-24-01/061/2014-111 от 24.03.2014</v>
          </cell>
        </row>
        <row r="237">
          <cell r="A237" t="str">
            <v>Интерактивная панель 43 дюйма</v>
          </cell>
          <cell r="F237" t="str">
            <v>пр. Красноярский рабочий, д. 62</v>
          </cell>
          <cell r="G237" t="str">
            <v>ОСН117916</v>
          </cell>
          <cell r="H237" t="str">
            <v xml:space="preserve">П0000271                      </v>
          </cell>
          <cell r="I237">
            <v>2018</v>
          </cell>
          <cell r="J237">
            <v>167828</v>
          </cell>
        </row>
        <row r="238">
          <cell r="A238" t="str">
            <v>Пожарная сигнализация (комплект устройств, блоков, извещателей)</v>
          </cell>
          <cell r="F238" t="str">
            <v>пр. Красноярский рабочий, д. 62</v>
          </cell>
          <cell r="G238" t="str">
            <v>ОСН122943</v>
          </cell>
          <cell r="H238" t="str">
            <v xml:space="preserve">П0000541                      </v>
          </cell>
          <cell r="I238">
            <v>2017</v>
          </cell>
          <cell r="J238">
            <v>596745</v>
          </cell>
        </row>
        <row r="239">
          <cell r="A239" t="str">
            <v>Установка серверная в сборе</v>
          </cell>
          <cell r="F239" t="str">
            <v>пр. Красноярский рабочий, д. 62</v>
          </cell>
          <cell r="G239" t="str">
            <v>ОСН122944</v>
          </cell>
          <cell r="H239" t="str">
            <v xml:space="preserve">П0000539                      </v>
          </cell>
          <cell r="I239">
            <v>2017</v>
          </cell>
          <cell r="J239">
            <v>231145</v>
          </cell>
        </row>
        <row r="240">
          <cell r="A240" t="str">
            <v>Система видеонаблюдения</v>
          </cell>
          <cell r="F240" t="str">
            <v>пр. Красноярский рабочий, д. 62</v>
          </cell>
          <cell r="G240" t="str">
            <v>ОСН122945</v>
          </cell>
          <cell r="H240" t="str">
            <v xml:space="preserve">П0000542                      </v>
          </cell>
          <cell r="I240">
            <v>2017</v>
          </cell>
          <cell r="J240">
            <v>241469</v>
          </cell>
        </row>
        <row r="241">
          <cell r="A241" t="str">
            <v>Наклонный подъемник НПИ-225</v>
          </cell>
          <cell r="F241" t="str">
            <v>пр. Красноярский рабочий, д. 62</v>
          </cell>
          <cell r="G241" t="str">
            <v>ОСН122946</v>
          </cell>
          <cell r="I241">
            <v>2017</v>
          </cell>
          <cell r="J241">
            <v>101743</v>
          </cell>
        </row>
        <row r="248">
          <cell r="G248" t="str">
            <v>ОСН115448</v>
          </cell>
          <cell r="H248" t="str">
            <v>П0000074</v>
          </cell>
          <cell r="J248">
            <v>105000</v>
          </cell>
        </row>
        <row r="249">
          <cell r="G249" t="str">
            <v>ОСН115449</v>
          </cell>
          <cell r="H249" t="str">
            <v>П0000075</v>
          </cell>
          <cell r="J249">
            <v>105000</v>
          </cell>
        </row>
        <row r="250">
          <cell r="G250" t="str">
            <v>ОСН73781</v>
          </cell>
          <cell r="H250">
            <v>785</v>
          </cell>
          <cell r="I250">
            <v>2010</v>
          </cell>
        </row>
        <row r="251">
          <cell r="F251" t="str">
            <v>пр. Красноярский рабочий, д. 62</v>
          </cell>
          <cell r="G251" t="str">
            <v>ОСН119199</v>
          </cell>
          <cell r="H251" t="str">
            <v>П0000370</v>
          </cell>
          <cell r="I251">
            <v>2019</v>
          </cell>
        </row>
        <row r="252">
          <cell r="F252" t="str">
            <v>ул. Семафорная, д. 445, стр. № 4</v>
          </cell>
          <cell r="G252" t="str">
            <v>ОСН120872</v>
          </cell>
          <cell r="H252" t="str">
            <v xml:space="preserve">П0000463                      </v>
          </cell>
          <cell r="I252">
            <v>2019</v>
          </cell>
        </row>
        <row r="253">
          <cell r="H253" t="str">
            <v>П0000076</v>
          </cell>
          <cell r="I253">
            <v>2016</v>
          </cell>
          <cell r="J253">
            <v>105000</v>
          </cell>
        </row>
        <row r="254">
          <cell r="F254" t="str">
            <v>ул. Алеши Тимошенкова, д. 74, пом. № 59</v>
          </cell>
          <cell r="G254" t="str">
            <v>ОСН137367</v>
          </cell>
          <cell r="H254" t="str">
            <v xml:space="preserve">П0000655   </v>
          </cell>
          <cell r="I254">
            <v>2022</v>
          </cell>
        </row>
        <row r="255">
          <cell r="F255" t="str">
            <v>ул. Семафорная, д. 445, стр. № 4</v>
          </cell>
          <cell r="G255" t="str">
            <v>ОСН143159</v>
          </cell>
          <cell r="I255">
            <v>2023</v>
          </cell>
        </row>
        <row r="256">
          <cell r="F256" t="str">
            <v>ул. Семафорная, д. 445, стр. № 5</v>
          </cell>
          <cell r="G256" t="str">
            <v>ОСН143160</v>
          </cell>
          <cell r="I256">
            <v>2023</v>
          </cell>
        </row>
        <row r="257">
          <cell r="F257" t="str">
            <v>ул. Семафорная, д. 445, стр. № 6</v>
          </cell>
          <cell r="G257" t="str">
            <v>ОСН143161</v>
          </cell>
          <cell r="I257">
            <v>2023</v>
          </cell>
        </row>
        <row r="258">
          <cell r="F258" t="str">
            <v>г. Красноярск, ул. Юности, д. 20, пом. № 54</v>
          </cell>
          <cell r="G258" t="str">
            <v>ОСН142311</v>
          </cell>
          <cell r="H258" t="str">
            <v>П0000706</v>
          </cell>
          <cell r="I258">
            <v>2023</v>
          </cell>
        </row>
        <row r="259">
          <cell r="F259" t="str">
            <v>ул. Семафорная, д. 445, стр. № 4</v>
          </cell>
          <cell r="G259" t="str">
            <v>ОСН143158</v>
          </cell>
          <cell r="H259" t="str">
            <v>П0000740</v>
          </cell>
          <cell r="I259">
            <v>2023</v>
          </cell>
        </row>
        <row r="266">
          <cell r="A266" t="str">
            <v>Теплая туалетная комната модульного типа Енисей А мини 1360*1360*2500</v>
          </cell>
          <cell r="F266" t="str">
            <v>г. Красноярск, ул. Дудинская, д. 2А</v>
          </cell>
          <cell r="G266" t="str">
            <v>ОСН119323</v>
          </cell>
          <cell r="H266" t="str">
            <v xml:space="preserve">П0000437                      </v>
          </cell>
          <cell r="I266">
            <v>2019</v>
          </cell>
          <cell r="J266">
            <v>260000</v>
          </cell>
        </row>
        <row r="267">
          <cell r="A267" t="str">
            <v>Интерактивная карта России</v>
          </cell>
          <cell r="F267" t="str">
            <v>пр. Красноярский рабочий, д. 62</v>
          </cell>
          <cell r="G267" t="str">
            <v>ОСН117917</v>
          </cell>
          <cell r="H267" t="str">
            <v xml:space="preserve">П0000366                      </v>
          </cell>
          <cell r="I267">
            <v>2018</v>
          </cell>
          <cell r="J267">
            <v>170800</v>
          </cell>
        </row>
        <row r="268">
          <cell r="A268" t="str">
            <v>Объемная эмблема настенная</v>
          </cell>
          <cell r="F268" t="str">
            <v>ул. Семафорная, д. 445, стр. № 4</v>
          </cell>
          <cell r="G268" t="str">
            <v>ОСН16875</v>
          </cell>
          <cell r="H268" t="str">
            <v>1.101.06.001</v>
          </cell>
          <cell r="I268">
            <v>2014</v>
          </cell>
          <cell r="J268">
            <v>117224.81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_1"/>
    </sheetNames>
    <sheetDataSet>
      <sheetData sheetId="0">
        <row r="15">
          <cell r="C15" t="str">
            <v>Регистратор для видеозаписи DAHUA</v>
          </cell>
          <cell r="J15" t="str">
            <v>П0000948</v>
          </cell>
        </row>
        <row r="16">
          <cell r="C16" t="str">
            <v>Макет оружия ВПО-927 ОП СКС</v>
          </cell>
          <cell r="J16" t="str">
            <v>П0000519</v>
          </cell>
        </row>
        <row r="17">
          <cell r="C17" t="str">
            <v>Макет оружия ВПО-927 ОП СКС</v>
          </cell>
          <cell r="J17" t="str">
            <v>П0000529</v>
          </cell>
        </row>
        <row r="18">
          <cell r="C18" t="str">
            <v>Макет оружия ВПО-927 ОП СКС</v>
          </cell>
          <cell r="J18" t="str">
            <v>П0000520</v>
          </cell>
        </row>
        <row r="19">
          <cell r="C19" t="str">
            <v>Макет оружия ВПО-927 ОП СКС</v>
          </cell>
          <cell r="J19" t="str">
            <v>П0000530</v>
          </cell>
        </row>
        <row r="20">
          <cell r="C20" t="str">
            <v>Макет оружия ВПО-927 ОП СКС</v>
          </cell>
          <cell r="J20" t="str">
            <v>П0000521</v>
          </cell>
        </row>
        <row r="21">
          <cell r="C21" t="str">
            <v>Макет оружия ВПО-927 ОП СКС</v>
          </cell>
          <cell r="J21" t="str">
            <v>П0000531</v>
          </cell>
        </row>
        <row r="22">
          <cell r="C22" t="str">
            <v>ММГ "АК" Автомат Калашникова</v>
          </cell>
          <cell r="J22" t="str">
            <v>П0000511</v>
          </cell>
        </row>
        <row r="23">
          <cell r="C23" t="str">
            <v>Макет оружия ВПО-927 ОП СКС</v>
          </cell>
          <cell r="J23" t="str">
            <v>П0000522</v>
          </cell>
        </row>
        <row r="24">
          <cell r="C24" t="str">
            <v>ММГ "АК" Автомат Калашникова</v>
          </cell>
          <cell r="J24" t="str">
            <v>П0000507</v>
          </cell>
        </row>
        <row r="25">
          <cell r="C25" t="str">
            <v>ММГ "АК" Автомат Калашникова</v>
          </cell>
          <cell r="J25" t="str">
            <v>П0000508</v>
          </cell>
        </row>
        <row r="26">
          <cell r="C26" t="str">
            <v>ММГ "АК" Автомат Калашникова</v>
          </cell>
          <cell r="J26" t="str">
            <v>П0000509</v>
          </cell>
        </row>
        <row r="27">
          <cell r="C27" t="str">
            <v>Макет оружия ВПО-927 ОП СКС</v>
          </cell>
          <cell r="J27" t="str">
            <v>П0000528</v>
          </cell>
        </row>
        <row r="28">
          <cell r="C28" t="str">
            <v>ММГ "АК" Автомат Калашникова</v>
          </cell>
          <cell r="J28" t="str">
            <v>П0000510</v>
          </cell>
        </row>
        <row r="29">
          <cell r="C29" t="str">
            <v>Макет оружия ВПО-927 ОП СКС</v>
          </cell>
          <cell r="J29" t="str">
            <v>П0000532</v>
          </cell>
        </row>
        <row r="30">
          <cell r="C30" t="str">
            <v>ММГ "АК" Автомат Калашникова</v>
          </cell>
          <cell r="J30" t="str">
            <v>П0000512</v>
          </cell>
        </row>
        <row r="31">
          <cell r="C31" t="str">
            <v>Макет оружия ВПО-927 ОП СКС</v>
          </cell>
          <cell r="J31" t="str">
            <v>П0000533</v>
          </cell>
        </row>
        <row r="32">
          <cell r="C32" t="str">
            <v>ММГ "АК" Автомат Калашникова</v>
          </cell>
          <cell r="J32" t="str">
            <v>П0000513</v>
          </cell>
        </row>
        <row r="33">
          <cell r="C33" t="str">
            <v>Макет оружия ВПО-927 ОП СКС</v>
          </cell>
          <cell r="J33" t="str">
            <v>П0000523</v>
          </cell>
        </row>
        <row r="34">
          <cell r="C34" t="str">
            <v>ММГ "АК" Автомат Калашникова</v>
          </cell>
          <cell r="J34" t="str">
            <v>П0000514</v>
          </cell>
        </row>
        <row r="35">
          <cell r="C35" t="str">
            <v>Макет оружия ВПО-927 ОП СКС</v>
          </cell>
          <cell r="J35" t="str">
            <v>П0000524</v>
          </cell>
        </row>
        <row r="36">
          <cell r="C36" t="str">
            <v>Макет оружия ВПО-927 ОП СКС</v>
          </cell>
          <cell r="J36" t="str">
            <v>П0000515</v>
          </cell>
        </row>
        <row r="37">
          <cell r="C37" t="str">
            <v>Макет оружия ВПО-927 ОП СКС</v>
          </cell>
          <cell r="J37" t="str">
            <v>П0000525</v>
          </cell>
        </row>
        <row r="38">
          <cell r="C38" t="str">
            <v>Макет оружия ВПО-927 ОП СКС</v>
          </cell>
          <cell r="J38" t="str">
            <v>П0000534</v>
          </cell>
        </row>
        <row r="39">
          <cell r="C39" t="str">
            <v>Макет оружия ВПО-913 ОП СКС</v>
          </cell>
          <cell r="J39" t="str">
            <v>П0000462</v>
          </cell>
        </row>
        <row r="40">
          <cell r="C40" t="str">
            <v>Макет оружия ВПО-927 ОП СКС</v>
          </cell>
          <cell r="J40" t="str">
            <v>П0000516</v>
          </cell>
        </row>
        <row r="41">
          <cell r="C41" t="str">
            <v>Макет оружия ВПО-927 ОП СКС</v>
          </cell>
          <cell r="J41" t="str">
            <v>П0000526</v>
          </cell>
        </row>
        <row r="42">
          <cell r="C42" t="str">
            <v>Макет оружия ВПО-927 ОП СКС</v>
          </cell>
          <cell r="J42" t="str">
            <v>П0000517</v>
          </cell>
        </row>
        <row r="43">
          <cell r="C43" t="str">
            <v>Макет оружия ВПО-927 ОП СКС</v>
          </cell>
          <cell r="J43" t="str">
            <v>П0000527</v>
          </cell>
        </row>
        <row r="44">
          <cell r="C44" t="str">
            <v>Макет оружия ВПО-927 ОП СКС</v>
          </cell>
          <cell r="J44" t="str">
            <v>П0000518</v>
          </cell>
        </row>
        <row r="48">
          <cell r="C48" t="str">
            <v>МФУ лазерный Pantum M6607NW</v>
          </cell>
          <cell r="J48" t="str">
            <v>П0000973</v>
          </cell>
        </row>
        <row r="49">
          <cell r="C49" t="str">
            <v>ККТ Меркурий-115 Ф он-лайн с GSM и WI-FI</v>
          </cell>
          <cell r="J49" t="str">
            <v>П0000438</v>
          </cell>
        </row>
        <row r="50">
          <cell r="C50" t="str">
            <v>МФУ HP Laser 137fnw (Принтер/Сканер/Копир/Факс А4 1200х1200 dpi 20ppm ADF Wi-Fi Ethernet USB) EU/CN</v>
          </cell>
          <cell r="J50" t="str">
            <v>П0001148</v>
          </cell>
        </row>
        <row r="51">
          <cell r="C51" t="str">
            <v>ПК НР Pro A MT Ryzen 3 Pro 2200G/8GB/1TB/DOS/Black</v>
          </cell>
          <cell r="J51" t="str">
            <v>П0000450</v>
          </cell>
        </row>
        <row r="52">
          <cell r="C52" t="str">
            <v>МФУ лазерный Pantum M6500W черно-белая печать А4</v>
          </cell>
          <cell r="J52" t="str">
            <v>П0000786</v>
          </cell>
        </row>
        <row r="56">
          <cell r="C56" t="str">
            <v>Макет массогабаритный ВПО-911 АКМ</v>
          </cell>
          <cell r="J56" t="str">
            <v>П0000442</v>
          </cell>
        </row>
        <row r="57">
          <cell r="C57" t="str">
            <v>Макет массогабаритный ВПО-911 АКМ</v>
          </cell>
          <cell r="J57" t="str">
            <v>П0000445</v>
          </cell>
        </row>
        <row r="58">
          <cell r="C58" t="str">
            <v>Макет массогабаритный ВПО-911 АКМ</v>
          </cell>
          <cell r="J58" t="str">
            <v>П0000444</v>
          </cell>
        </row>
        <row r="59">
          <cell r="C59" t="str">
            <v>Макет массогабаритный ВПО-911 АКМ</v>
          </cell>
          <cell r="J59" t="str">
            <v>П0000443</v>
          </cell>
        </row>
        <row r="60">
          <cell r="C60" t="str">
            <v>ММГ ВПО-911К АКМ (макет Калашникова)</v>
          </cell>
          <cell r="J60" t="str">
            <v>П0000391</v>
          </cell>
        </row>
        <row r="61">
          <cell r="C61" t="str">
            <v>ММГ ВПО-911К АКМ (макет Калашникова)</v>
          </cell>
          <cell r="J61" t="str">
            <v>П0000390</v>
          </cell>
        </row>
        <row r="62">
          <cell r="C62" t="str">
            <v>ММГ ВПО-911К АКМ (макет Калашникова)</v>
          </cell>
          <cell r="J62" t="str">
            <v>П0000392</v>
          </cell>
        </row>
        <row r="63">
          <cell r="C63" t="str">
            <v>ВПО-926-СХ (РПК)</v>
          </cell>
          <cell r="J63" t="str">
            <v>П0000399</v>
          </cell>
        </row>
        <row r="64">
          <cell r="C64" t="str">
            <v>Макет массогабаритный ВПО-911 АКМ</v>
          </cell>
          <cell r="J64" t="str">
            <v>П0000441</v>
          </cell>
        </row>
        <row r="65">
          <cell r="C65" t="str">
            <v>ВПО-925-СХ (АКМ)</v>
          </cell>
          <cell r="J65" t="str">
            <v>П0000400</v>
          </cell>
        </row>
        <row r="66">
          <cell r="C66" t="str">
            <v>ММГ ВПО-911 АКМ</v>
          </cell>
          <cell r="J66" t="str">
            <v>П0000404</v>
          </cell>
        </row>
        <row r="67">
          <cell r="C67" t="str">
            <v>Behringer B112D-Активная акуст.система 1*12,1*1,35 1000ВТ</v>
          </cell>
          <cell r="J67" t="str">
            <v>П0000402</v>
          </cell>
        </row>
        <row r="68">
          <cell r="C68" t="str">
            <v>ММГ ВПО-911 АКМ</v>
          </cell>
          <cell r="J68" t="str">
            <v>П0000406</v>
          </cell>
        </row>
        <row r="69">
          <cell r="C69" t="str">
            <v>ММГ ВПО-911 АКМ</v>
          </cell>
          <cell r="J69" t="str">
            <v>П0000405</v>
          </cell>
        </row>
        <row r="70">
          <cell r="C70" t="str">
            <v>ММГ ВПО-911 АКМ</v>
          </cell>
          <cell r="J70" t="str">
            <v>П0000408</v>
          </cell>
        </row>
        <row r="71">
          <cell r="C71" t="str">
            <v>Behringer B112D-Активная акуст.система 1*12,1*1,35 1000ВТ</v>
          </cell>
          <cell r="J71" t="str">
            <v>П0000403</v>
          </cell>
        </row>
        <row r="72">
          <cell r="C72" t="str">
            <v>ММГ ВПО-911 АКМ</v>
          </cell>
          <cell r="J72" t="str">
            <v>П0000407</v>
          </cell>
        </row>
        <row r="73">
          <cell r="C73" t="str">
            <v>ММГ  АК-12 СУ</v>
          </cell>
          <cell r="J73" t="str">
            <v>П0000455</v>
          </cell>
        </row>
        <row r="74">
          <cell r="C74" t="str">
            <v>ВПО-925-СХ (АКМ)</v>
          </cell>
          <cell r="J74" t="str">
            <v>П0000401</v>
          </cell>
        </row>
        <row r="76">
          <cell r="J76" t="str">
            <v>П0000787</v>
          </cell>
        </row>
        <row r="78">
          <cell r="C78" t="str">
            <v>Лазерный пистолет PSS ПМ</v>
          </cell>
          <cell r="J78" t="str">
            <v>П0000888</v>
          </cell>
        </row>
        <row r="79">
          <cell r="C79" t="str">
            <v>Лазерный автомат PSS АК-74</v>
          </cell>
          <cell r="J79" t="str">
            <v>П0000889</v>
          </cell>
        </row>
        <row r="80">
          <cell r="C80" t="str">
            <v>Проектор мультимедийный</v>
          </cell>
          <cell r="J80" t="str">
            <v>П0000890</v>
          </cell>
        </row>
        <row r="81">
          <cell r="C81" t="str">
            <v>Экран для проектора 2*1,5</v>
          </cell>
          <cell r="J81" t="str">
            <v>П0000891</v>
          </cell>
        </row>
        <row r="82">
          <cell r="C82" t="str">
            <v>Акустическая система 50ВТ</v>
          </cell>
          <cell r="J82" t="str">
            <v>П0000892</v>
          </cell>
        </row>
        <row r="83">
          <cell r="C83" t="str">
            <v>Игровой комплект АК-25 Хищник</v>
          </cell>
          <cell r="J83" t="str">
            <v>П0000790</v>
          </cell>
        </row>
        <row r="84">
          <cell r="C84" t="str">
            <v>Игровой комплект АК-15 РАТНИК</v>
          </cell>
          <cell r="J84" t="str">
            <v>П0000796</v>
          </cell>
        </row>
        <row r="85">
          <cell r="C85" t="str">
            <v>Активная акустическая система Audiocenter MA12 с DSP и Bluetooth, 1600Вт, SPL max 131дБ, дисперсия 80х50, 345х610х352мм, 14 кг</v>
          </cell>
          <cell r="J85" t="str">
            <v>П0000741</v>
          </cell>
        </row>
        <row r="86">
          <cell r="C86" t="str">
            <v>Микшер Behringer Xenyx QX1832USB, 18 каналов, USB/аудио интерфейс, мик предусил и компр, 9EQ</v>
          </cell>
          <cell r="J86" t="str">
            <v>П0000743</v>
          </cell>
        </row>
        <row r="87">
          <cell r="C87" t="str">
    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    </cell>
          <cell r="J87" t="str">
            <v>П0000744</v>
          </cell>
        </row>
        <row r="88">
          <cell r="C88" t="str">
            <v>Активная акустическая система Audiocenter MA12 с DSP и Bluetooth, 1600Вт, SPL max 131дБ, дисперсия 80х50, 345х610х352мм, 14 кг</v>
          </cell>
          <cell r="J88" t="str">
            <v>П0000742</v>
          </cell>
        </row>
        <row r="89">
          <cell r="C89" t="str">
            <v>Игровой комплект АК-25 Хищник</v>
          </cell>
          <cell r="J89" t="str">
            <v>П0000792</v>
          </cell>
        </row>
        <row r="90">
          <cell r="C90" t="str">
            <v>Игровой комплект АК-25 Хищник</v>
          </cell>
          <cell r="J90" t="str">
            <v>П0000791</v>
          </cell>
        </row>
        <row r="91">
          <cell r="C91" t="str">
            <v>Игровой комплект АК-25 Хищник</v>
          </cell>
          <cell r="J91" t="str">
            <v>П0000789</v>
          </cell>
        </row>
        <row r="92">
          <cell r="C92" t="str">
            <v>Игровой комплект АК-25 Хищник</v>
          </cell>
          <cell r="J92" t="str">
            <v>П0000793</v>
          </cell>
        </row>
        <row r="93">
          <cell r="C93" t="str">
            <v>Игровой комплект АК-25 Хищник</v>
          </cell>
          <cell r="J93" t="str">
            <v>П0000794</v>
          </cell>
        </row>
        <row r="94">
          <cell r="C94" t="str">
            <v>Игровой комплект АК-25 Хищник</v>
          </cell>
          <cell r="J94" t="str">
            <v>П0000788</v>
          </cell>
        </row>
        <row r="95">
          <cell r="C95" t="str">
            <v>Игровой комплект АК-15 РАТНИК</v>
          </cell>
          <cell r="J95" t="str">
            <v>П0000795</v>
          </cell>
        </row>
        <row r="96">
          <cell r="C96" t="str">
            <v>Игровой комплект АR-15 РЕЙНДЖЕР</v>
          </cell>
          <cell r="J96" t="str">
            <v>П0000797</v>
          </cell>
        </row>
        <row r="97">
          <cell r="C97" t="str">
            <v>Игровой комплект АR-15 РЕЙНДЖЕР</v>
          </cell>
          <cell r="J97" t="str">
            <v>П0000798</v>
          </cell>
        </row>
        <row r="98">
          <cell r="C98" t="str">
            <v>Игровой комплект MP-9LT ФЕНИКС</v>
          </cell>
          <cell r="J98" t="str">
            <v>П0000799</v>
          </cell>
        </row>
        <row r="99">
          <cell r="C99" t="str">
            <v>Игровой комплект MP-9LT ФЕНИКС</v>
          </cell>
          <cell r="J99" t="str">
            <v>П0000801</v>
          </cell>
        </row>
        <row r="100">
          <cell r="C100" t="str">
            <v>Игровой комплект MP-9LT ФЕНИКС</v>
          </cell>
          <cell r="J100" t="str">
            <v>П0000800</v>
          </cell>
        </row>
        <row r="101">
          <cell r="C101" t="str">
            <v>Умная боевая база</v>
          </cell>
          <cell r="J101" t="str">
            <v>П0000820</v>
          </cell>
        </row>
        <row r="102">
          <cell r="C102" t="str">
            <v>Умная боевая база</v>
          </cell>
          <cell r="J102" t="str">
            <v>П0000819</v>
          </cell>
        </row>
        <row r="103">
          <cell r="J103" t="str">
            <v>П0000887</v>
          </cell>
        </row>
        <row r="105">
          <cell r="C105" t="str">
            <v>Стойка под телевизор Novigo до 75 кг</v>
          </cell>
          <cell r="J105" t="str">
            <v>285</v>
          </cell>
        </row>
        <row r="106">
          <cell r="C106" t="str">
            <v>ММГ АКМ Шпон дер, стац/прикл, плюс подсумок АКМ (ВПО-911)</v>
          </cell>
          <cell r="J106" t="str">
            <v>00000089</v>
          </cell>
        </row>
        <row r="107">
          <cell r="C107" t="str">
            <v>Ноутбук Lenovo IdeaPad G5045 (80G301TWRK)</v>
          </cell>
          <cell r="J107" t="str">
            <v>П0000068</v>
          </cell>
        </row>
        <row r="108">
          <cell r="C108" t="str">
            <v>МФУ лазерное НР 132</v>
          </cell>
          <cell r="J108" t="str">
            <v>П0000266</v>
          </cell>
        </row>
        <row r="109">
          <cell r="C109" t="str">
            <v>ММГ АКМ Шпон дер, стац/прикл, плюс подсумок АКМ (ВПО-911)</v>
          </cell>
          <cell r="J109" t="str">
            <v>00000090</v>
          </cell>
        </row>
        <row r="110">
          <cell r="C110" t="str">
            <v>ММГ АКМ Шпон дер, стац/прикл, плюс подсумок АКМ (ВПО-911)</v>
          </cell>
          <cell r="J110" t="str">
            <v>00000085</v>
          </cell>
        </row>
        <row r="111">
          <cell r="C111" t="str">
            <v>ММГ АКМ Шпон дер, стац/прикл, плюс подсумок АКМ (ВПО-911)</v>
          </cell>
          <cell r="J111" t="str">
            <v>00000086</v>
          </cell>
        </row>
        <row r="112">
          <cell r="C112" t="str">
            <v>ММГ АКМ Шпон дер, стац/прикл, плюс подсумок АКМ (ВПО-911)</v>
          </cell>
          <cell r="J112" t="str">
            <v>00000087</v>
          </cell>
        </row>
        <row r="113">
          <cell r="C113" t="str">
            <v>ЖК Телевизор 48"</v>
          </cell>
          <cell r="J113" t="str">
            <v>284</v>
          </cell>
        </row>
        <row r="114">
          <cell r="C114" t="str">
            <v>ММГ АКМ Шпон дер, стац/прикл, плюс подсумок АКМ (ВПО-911)</v>
          </cell>
          <cell r="J114" t="str">
            <v>00000088</v>
          </cell>
        </row>
        <row r="115">
          <cell r="C115" t="str">
            <v>Ноутбук 15,6" Lenovo Z510 (HD) i5 4200M</v>
          </cell>
          <cell r="J115" t="str">
            <v>253</v>
          </cell>
        </row>
        <row r="116">
          <cell r="C116" t="str">
            <v>Телевизор ЖК Sharp</v>
          </cell>
          <cell r="J116" t="str">
            <v>03136120</v>
          </cell>
        </row>
        <row r="117">
          <cell r="C117" t="str">
            <v>ММГ АКМ Шпон дер, стац/прикл, плюс подсумок АКМ (ВПО-911)</v>
          </cell>
          <cell r="J117" t="str">
            <v>00000084</v>
          </cell>
        </row>
        <row r="118">
          <cell r="C118" t="str">
            <v>ММГ АКМ Шпон дер, стац/прикл, плюс подсумок АКМ (ВПО-911)</v>
          </cell>
          <cell r="J118" t="str">
            <v>00000083</v>
          </cell>
        </row>
        <row r="120">
          <cell r="C120" t="str">
            <v>Проектор короткофокусный Epson ЕВ-530</v>
          </cell>
          <cell r="J120" t="str">
            <v>П0000182</v>
          </cell>
        </row>
        <row r="121">
          <cell r="C121" t="str">
            <v>Звукоусилительная аппаратура(в комплекте:микшер,4пот.микрофона)</v>
          </cell>
          <cell r="J121" t="str">
            <v>П0000192</v>
          </cell>
        </row>
        <row r="122">
          <cell r="C122" t="str">
            <v>Интерактивная доска Smart Board SB480,77" с мобильной стойкой</v>
          </cell>
          <cell r="J122" t="str">
            <v>П0000191</v>
          </cell>
        </row>
        <row r="123">
          <cell r="C123" t="str">
            <v>МФУ (многофункциональное устройство) НР Laser Jet 3050</v>
          </cell>
          <cell r="J123" t="str">
            <v>1.101.04.013</v>
          </cell>
        </row>
        <row r="124">
          <cell r="C124" t="str">
            <v>Ноутбук HP 250G6</v>
          </cell>
          <cell r="J124" t="str">
            <v>П0000188</v>
          </cell>
        </row>
        <row r="125">
          <cell r="C125" t="str">
            <v>Компьютер Р 3.0</v>
          </cell>
          <cell r="J125" t="str">
            <v>1.101.04.012</v>
          </cell>
        </row>
        <row r="126">
          <cell r="C126" t="str">
            <v>Ноутбук HP 250G6</v>
          </cell>
          <cell r="J126" t="str">
            <v>П0000186</v>
          </cell>
        </row>
        <row r="127">
          <cell r="C127" t="str">
            <v>МФУ струйный Epson WP-M5690DWF</v>
          </cell>
          <cell r="J127" t="str">
            <v>П0000184</v>
          </cell>
        </row>
        <row r="128">
          <cell r="C128" t="str">
            <v>Компьютер "Старком"</v>
          </cell>
          <cell r="J128" t="str">
            <v>1.101.04.041</v>
          </cell>
        </row>
        <row r="129">
          <cell r="C129" t="str">
            <v>Принтер Эпсон фото струйный А4</v>
          </cell>
          <cell r="J129" t="str">
            <v>1.101.04.029</v>
          </cell>
        </row>
        <row r="130">
          <cell r="C130" t="str">
            <v>Сканер Perfection V730</v>
          </cell>
          <cell r="J130" t="str">
            <v>13400065</v>
          </cell>
        </row>
        <row r="132">
          <cell r="C132" t="str">
            <v>Телефонный аппарат</v>
          </cell>
          <cell r="J132" t="str">
            <v>1.101.06.119/1</v>
          </cell>
        </row>
        <row r="133">
          <cell r="C133" t="str">
            <v>Ноутбук Lenovo IdeaPad Z500 15.6"*</v>
          </cell>
          <cell r="J133" t="str">
            <v>корр00000000000000000000000022</v>
          </cell>
        </row>
        <row r="134">
          <cell r="C134" t="str">
            <v>МФУ лазерное Samsung</v>
          </cell>
          <cell r="J134" t="str">
            <v>П0000267</v>
          </cell>
        </row>
        <row r="135">
          <cell r="C135" t="str">
            <v>Ксерокс (CPI-3796B0036 IR2520 с тонером CAN-27885B002 C-EXV 33)</v>
          </cell>
          <cell r="J135" t="str">
            <v>корр00000000000000000000000050</v>
          </cell>
        </row>
        <row r="136">
          <cell r="C136" t="str">
            <v>МФУ Kyosera FS-1120 MFP лазерный</v>
          </cell>
          <cell r="J136" t="str">
            <v>П0000063</v>
          </cell>
        </row>
        <row r="137">
          <cell r="C137" t="str">
            <v>компьютер в сборе, intel Core 2 DUO E7200/2048/500G/512mb/DVDRW/Win Vista/22'' Samsung T220N</v>
          </cell>
          <cell r="J137" t="str">
            <v>1.101.04.039</v>
          </cell>
        </row>
        <row r="138">
          <cell r="C138" t="str">
            <v>компьютер в сборе, intel Core 2 DUO E7200/2048/500G/512mb/DVDRW/Win Vista/22'' Samsung T220N</v>
          </cell>
          <cell r="J138" t="str">
            <v>1.101.04.040</v>
          </cell>
        </row>
        <row r="139">
          <cell r="C139" t="str">
            <v>Компьютер в сборе</v>
          </cell>
          <cell r="J139" t="str">
            <v>П00000269</v>
          </cell>
        </row>
        <row r="140">
          <cell r="C140" t="str">
            <v>Ноутбук Lenovo IdeaPad G5045 (80G301TWRK)</v>
          </cell>
          <cell r="J140" t="str">
            <v>П0000069</v>
          </cell>
        </row>
        <row r="141">
          <cell r="C141" t="str">
            <v>Мини-АТС</v>
          </cell>
          <cell r="J141" t="str">
            <v>04140000000016</v>
          </cell>
        </row>
        <row r="142">
          <cell r="C142" t="str">
            <v>Принтер HP Laserjet цветной</v>
          </cell>
          <cell r="J142" t="str">
            <v>31036117</v>
          </cell>
        </row>
        <row r="143">
          <cell r="C143" t="str">
            <v>Жесткий диск внешний HDD USB 3.0 1Tb 2,5"</v>
          </cell>
          <cell r="J143" t="str">
            <v>1010</v>
          </cell>
        </row>
        <row r="144">
          <cell r="C144" t="str">
            <v>Радиотелефон Panasonik KX-TG6722RUB</v>
          </cell>
          <cell r="J144" t="str">
            <v>13400064</v>
          </cell>
        </row>
        <row r="145">
          <cell r="C145" t="str">
            <v>Ноутбук HP 250G6</v>
          </cell>
          <cell r="J145" t="str">
            <v>П0000185</v>
          </cell>
        </row>
        <row r="146">
          <cell r="C146" t="str">
            <v>Ноутбук HP Envy</v>
          </cell>
          <cell r="J146" t="str">
            <v>31036116</v>
          </cell>
        </row>
        <row r="148">
          <cell r="C148" t="str">
            <v>Кварцевая лампа закрытого типа</v>
          </cell>
          <cell r="J148" t="str">
            <v>00000000000000000000000058</v>
          </cell>
        </row>
        <row r="149">
          <cell r="C149" t="str">
            <v>пневматическая винтовка МР-512 пласт</v>
          </cell>
          <cell r="J149" t="str">
            <v>1.101.06.052/2</v>
          </cell>
        </row>
        <row r="150">
          <cell r="C150" t="str">
            <v>Камера видеонаблюдения</v>
          </cell>
          <cell r="J150" t="str">
            <v>корр00000000000000000000000063</v>
          </cell>
        </row>
        <row r="151">
          <cell r="C151" t="str">
            <v>Камера видеонаблюдения</v>
          </cell>
          <cell r="J151" t="str">
            <v>корр00000000000000000000000065</v>
          </cell>
        </row>
        <row r="152">
          <cell r="C152" t="str">
            <v>Пожарная сигнализация</v>
          </cell>
          <cell r="J152" t="str">
            <v>110109003</v>
          </cell>
        </row>
        <row r="153">
          <cell r="C153" t="str">
            <v>Камера видеонаблюдения</v>
          </cell>
          <cell r="J153" t="str">
            <v>корр00000000000000000000000062</v>
          </cell>
        </row>
        <row r="154">
          <cell r="C154" t="str">
            <v>Кварцевая лампа закрытого типа</v>
          </cell>
          <cell r="J154" t="str">
            <v>корр00000000000000000000000060</v>
          </cell>
        </row>
        <row r="155">
          <cell r="C155" t="str">
            <v>пневматическая винтовка МР-512 пласт</v>
          </cell>
          <cell r="J155" t="str">
            <v>1.101.06.064/2</v>
          </cell>
        </row>
        <row r="156">
          <cell r="C156" t="str">
            <v>Кварцевая лампа закрытого типа</v>
          </cell>
          <cell r="J156" t="str">
            <v>корр00000000000000000000000058</v>
          </cell>
        </row>
        <row r="157">
          <cell r="C157" t="str">
            <v>Камера видеонаблюдения*</v>
          </cell>
          <cell r="J157" t="str">
            <v>корр00000000000000000000000066</v>
          </cell>
        </row>
        <row r="158">
          <cell r="C158" t="str">
            <v>Музыкальный центр LG DM2630K</v>
          </cell>
          <cell r="J158" t="str">
            <v>корр00000000000000000000000075</v>
          </cell>
        </row>
        <row r="159">
          <cell r="C159" t="str">
            <v>Кварцевая лампа закрытого типа</v>
          </cell>
          <cell r="J159" t="str">
            <v>корр00000000000000000000000059</v>
          </cell>
        </row>
        <row r="160">
          <cell r="C160" t="str">
            <v>Плазменная панель LED 40" Самсунг</v>
          </cell>
          <cell r="J160" t="str">
            <v>корр00000000000000000000000076</v>
          </cell>
        </row>
        <row r="161">
          <cell r="C161" t="str">
            <v>Камера видеонаблюдения</v>
          </cell>
          <cell r="J161" t="str">
            <v>корр00000000000000000000000064</v>
          </cell>
        </row>
        <row r="163">
          <cell r="C163" t="str">
            <v>Переносной жесткий диск А-Data USB 3.0 500Gb красный</v>
          </cell>
          <cell r="J163" t="str">
            <v>134152011</v>
          </cell>
        </row>
        <row r="164">
          <cell r="C164" t="str">
            <v>Ноутбук HP 250G6</v>
          </cell>
          <cell r="J164" t="str">
            <v>П0000187</v>
          </cell>
        </row>
        <row r="165">
          <cell r="C165" t="str">
            <v>Ноутбук HP 250G6</v>
          </cell>
          <cell r="J165" t="str">
            <v>П0000189</v>
          </cell>
        </row>
        <row r="166">
          <cell r="C166" t="str">
            <v>МФУ Kyosera FS-1120 MFP лазерный</v>
          </cell>
          <cell r="J166" t="str">
            <v>П0000062</v>
          </cell>
        </row>
        <row r="167">
          <cell r="C167" t="str">
            <v>Компьютер в сборе</v>
          </cell>
          <cell r="J167" t="str">
            <v>П00000268</v>
          </cell>
        </row>
        <row r="169">
          <cell r="C169" t="str">
            <v>ММГ РПК</v>
          </cell>
          <cell r="J169" t="str">
            <v>1.101.06.051</v>
          </cell>
        </row>
        <row r="170">
          <cell r="C170" t="str">
            <v>Маркер TIPPMANN98</v>
          </cell>
          <cell r="J170" t="str">
            <v>1.101.04.023</v>
          </cell>
        </row>
        <row r="171">
          <cell r="C171" t="str">
            <v>Маркер SP ION электронный</v>
          </cell>
          <cell r="J171" t="str">
            <v>1.101.04.022/1</v>
          </cell>
        </row>
        <row r="172">
          <cell r="C172" t="str">
            <v>Экран на штативе 183*244 см Эксклюзив, тип MW</v>
          </cell>
          <cell r="J172" t="str">
            <v>1.101.04.016</v>
          </cell>
        </row>
        <row r="173">
          <cell r="C173" t="str">
            <v>Компьютер в сборе</v>
          </cell>
          <cell r="J173" t="str">
            <v>П00000270</v>
          </cell>
        </row>
        <row r="174">
          <cell r="C174" t="str">
            <v>Детектор BOSCH GMS 120 PROF</v>
          </cell>
          <cell r="J174" t="str">
            <v>830</v>
          </cell>
        </row>
        <row r="175">
          <cell r="C175" t="str">
            <v>proaudio lsht-11- Т-образная стойка под световое оборудование</v>
          </cell>
          <cell r="J175" t="str">
            <v>106122011</v>
          </cell>
        </row>
        <row r="176">
          <cell r="C176" t="str">
            <v>ММГ АК-74 стац. плас с боковой прицельной планкой</v>
          </cell>
          <cell r="J176" t="str">
            <v>837</v>
          </cell>
        </row>
        <row r="177">
          <cell r="C177" t="str">
            <v>ММГ АК-74 стац. плас с боковой прицельной планкой</v>
          </cell>
          <cell r="J177" t="str">
            <v>836</v>
          </cell>
        </row>
        <row r="178">
          <cell r="C178" t="str">
            <v>ММГ АК-74 стац. плас с боковой прицельной планкой</v>
          </cell>
          <cell r="J178" t="str">
            <v>835</v>
          </cell>
        </row>
        <row r="179">
          <cell r="C179" t="str">
            <v>Компьютер i3-3250</v>
          </cell>
          <cell r="J179" t="str">
            <v>корр00000000000000000000000051</v>
          </cell>
        </row>
        <row r="180">
          <cell r="C180" t="str">
            <v>ММГ АК-74 стац. плас с боковой прицельной планкой</v>
          </cell>
          <cell r="J180" t="str">
            <v>834</v>
          </cell>
        </row>
        <row r="181">
          <cell r="C181" t="str">
            <v>ММГ АК-74 стац. плас с боковой прицельной планкой</v>
          </cell>
          <cell r="J181" t="str">
            <v>833</v>
          </cell>
        </row>
        <row r="182">
          <cell r="C182" t="str">
            <v>ММГ ВПО-512 ППШ</v>
          </cell>
          <cell r="J182" t="str">
            <v>П0000346</v>
          </cell>
        </row>
        <row r="183">
          <cell r="C183" t="str">
            <v>Макет Автомат Калашникова ММГ АК-74</v>
          </cell>
          <cell r="J183" t="str">
            <v>П0000009</v>
          </cell>
        </row>
        <row r="184">
          <cell r="C184" t="str">
            <v>Макет Автомат Калашникова ММГ АК-74</v>
          </cell>
          <cell r="J184" t="str">
            <v>П0000008</v>
          </cell>
        </row>
        <row r="185">
          <cell r="C185" t="str">
            <v>Макет Автомат Калашникова ММГ АК-74</v>
          </cell>
          <cell r="J185" t="str">
            <v>П0000007</v>
          </cell>
        </row>
        <row r="186">
          <cell r="C186" t="str">
            <v>Макет Автомат Калашникова ММГ АК-74</v>
          </cell>
          <cell r="J186" t="str">
            <v>П0000006</v>
          </cell>
        </row>
        <row r="187">
          <cell r="C187" t="str">
            <v>Макет масса-габаритный Автомат Калашникова</v>
          </cell>
          <cell r="J187" t="str">
            <v>корр00000000000000000000000098</v>
          </cell>
        </row>
        <row r="188">
          <cell r="C188" t="str">
            <v>Макет "Автомат Калашникова-74"</v>
          </cell>
          <cell r="J188" t="str">
            <v>31036105</v>
          </cell>
        </row>
        <row r="189">
          <cell r="C189" t="str">
            <v>Пневматическая винтовка МР-512</v>
          </cell>
          <cell r="J189" t="str">
            <v>П0000087</v>
          </cell>
        </row>
        <row r="190">
          <cell r="C190" t="str">
            <v>Макет масса-габаритный Автомат Калашникова 74М</v>
          </cell>
          <cell r="J190" t="str">
            <v>П0000086</v>
          </cell>
        </row>
        <row r="191">
          <cell r="C191" t="str">
            <v>Макет масса-габаритный Автомат Калашникова 74М</v>
          </cell>
          <cell r="J191" t="str">
            <v>П0000085</v>
          </cell>
        </row>
        <row r="192">
          <cell r="C192" t="str">
            <v>Макет Автомат Калашникова ММГ АК-74</v>
          </cell>
          <cell r="J192" t="str">
            <v>П0000010</v>
          </cell>
        </row>
        <row r="193">
          <cell r="C193" t="str">
            <v>Веб камера Logitech BRIO</v>
          </cell>
          <cell r="J193" t="str">
            <v>П0000183</v>
          </cell>
        </row>
        <row r="194">
          <cell r="C194" t="str">
            <v>Макет "Автомат Калашникова</v>
          </cell>
          <cell r="J194" t="str">
            <v>892</v>
          </cell>
        </row>
        <row r="195">
          <cell r="C195" t="str">
            <v>EURO DJ LED PAR 64 светодиодный прожектор</v>
          </cell>
          <cell r="J195" t="str">
            <v>10104122011</v>
          </cell>
        </row>
        <row r="196">
          <cell r="C196" t="str">
            <v>Ноутбук HP 250G6</v>
          </cell>
          <cell r="J196" t="str">
            <v>П0000190</v>
          </cell>
        </row>
        <row r="197">
          <cell r="C197" t="str">
            <v>Маркер TIPPMANN98</v>
          </cell>
          <cell r="J197" t="str">
            <v>1.101.04.023/1</v>
          </cell>
        </row>
        <row r="198">
          <cell r="C198" t="str">
            <v>Canon EF 24-70 f/2 8L USM (объектив)</v>
          </cell>
          <cell r="J198" t="str">
            <v>1101042013</v>
          </cell>
        </row>
        <row r="199">
          <cell r="C199" t="str">
            <v>Маркер TIPPMANN98</v>
          </cell>
          <cell r="J199" t="str">
            <v>1.101.04.023/3</v>
          </cell>
        </row>
        <row r="200">
          <cell r="C200" t="str">
            <v>Стабилизатор для видеосъемки STABICAM D-550</v>
          </cell>
          <cell r="J200" t="str">
            <v>1101042012</v>
          </cell>
        </row>
        <row r="201">
          <cell r="C201" t="str">
            <v>Маркер TIPPMANN98</v>
          </cell>
          <cell r="J201" t="str">
            <v>1.101.04.023/4</v>
          </cell>
        </row>
        <row r="202">
          <cell r="C202" t="str">
            <v>Маркер TIPPMANN98</v>
          </cell>
          <cell r="J202" t="str">
            <v>1.101.04.023/5</v>
          </cell>
        </row>
        <row r="203">
          <cell r="C203" t="str">
            <v>пневматическая винтовка МР-512 пласт</v>
          </cell>
          <cell r="J203" t="str">
            <v>1.101.06.052/1</v>
          </cell>
        </row>
        <row r="204">
          <cell r="C204" t="str">
            <v>Маркер TIPPMANN98</v>
          </cell>
          <cell r="J204" t="str">
            <v>1.101.04.023/6</v>
          </cell>
        </row>
        <row r="205">
          <cell r="C205" t="str">
            <v>Маркер TIPPMANN98</v>
          </cell>
          <cell r="J205" t="str">
            <v>1.101.04.023/7</v>
          </cell>
        </row>
        <row r="206">
          <cell r="C206" t="str">
            <v>Маркер TIPPMANN98</v>
          </cell>
          <cell r="J206" t="str">
            <v>1.101.04.023/8</v>
          </cell>
        </row>
        <row r="207">
          <cell r="C207" t="str">
            <v>Маркер TIPPMANN98</v>
          </cell>
          <cell r="J207" t="str">
            <v>1.101.04.023/9</v>
          </cell>
        </row>
        <row r="208">
          <cell r="C208" t="str">
            <v>Лазерный пистолет Макарова</v>
          </cell>
          <cell r="J208" t="str">
            <v>1.101.06.102</v>
          </cell>
        </row>
        <row r="209">
          <cell r="C209" t="str">
            <v>Маркер TIPPMANN98</v>
          </cell>
          <cell r="J209" t="str">
            <v>1.101.04.023/10</v>
          </cell>
        </row>
        <row r="210">
          <cell r="C210" t="str">
            <v>Маркер TIPPMANN98</v>
          </cell>
          <cell r="J210" t="str">
            <v>1.101.04.023/11</v>
          </cell>
        </row>
        <row r="211">
          <cell r="C211" t="str">
            <v>Маркер TIPPMANN98</v>
          </cell>
          <cell r="J211" t="str">
            <v>1.101.04.023/12</v>
          </cell>
        </row>
        <row r="212">
          <cell r="C212" t="str">
            <v>Маркер TIPPMANN98</v>
          </cell>
          <cell r="J212" t="str">
            <v>1.101.04.023/13</v>
          </cell>
        </row>
        <row r="213">
          <cell r="C213" t="str">
            <v>Лазерный автомат Калашникова АК-74</v>
          </cell>
          <cell r="J213" t="str">
            <v>1.101.06.101</v>
          </cell>
        </row>
        <row r="214">
          <cell r="C214" t="str">
            <v>Маркер TIPPMANN98</v>
          </cell>
          <cell r="J214" t="str">
            <v>1.101.04.023/14</v>
          </cell>
        </row>
        <row r="215">
          <cell r="C215" t="str">
            <v>ИЖ (Пневматическая винтовка)</v>
          </cell>
          <cell r="J215" t="str">
            <v>1.101.06.026</v>
          </cell>
        </row>
        <row r="216">
          <cell r="C216" t="str">
            <v>Маркер TIPPMANN98</v>
          </cell>
          <cell r="J216" t="str">
            <v>1.101.04.023/15</v>
          </cell>
        </row>
        <row r="217">
          <cell r="C217" t="str">
            <v>ММГ АК-74 (макет автомата Калашникова)</v>
          </cell>
          <cell r="J217" t="str">
            <v>1.101.06.049/2</v>
          </cell>
        </row>
        <row r="218">
          <cell r="C218" t="str">
            <v>Маркер TIPPMANN98</v>
          </cell>
          <cell r="J218" t="str">
            <v>1.101.04.023/16</v>
          </cell>
        </row>
        <row r="219">
          <cell r="C219" t="str">
            <v>Маркер TIPPMANN98</v>
          </cell>
          <cell r="J219" t="str">
            <v>1.101.04.023/17</v>
          </cell>
        </row>
        <row r="220">
          <cell r="C220" t="str">
            <v>Маркер TIPPMANN98</v>
          </cell>
          <cell r="J220" t="str">
            <v>1.101.04.023/18</v>
          </cell>
        </row>
        <row r="221">
          <cell r="C221" t="str">
            <v>Маркер TIPPMANN98</v>
          </cell>
          <cell r="J221" t="str">
            <v>1.101.04.023/19</v>
          </cell>
        </row>
        <row r="222">
          <cell r="C222" t="str">
            <v>Маркер TIPPMANN98</v>
          </cell>
          <cell r="J222" t="str">
            <v>1.101.04.023/20</v>
          </cell>
        </row>
        <row r="223">
          <cell r="C223" t="str">
            <v>Canon EOS 7D body-фотоаппарат зеркальный</v>
          </cell>
          <cell r="J223" t="str">
            <v>3407112011</v>
          </cell>
        </row>
        <row r="224">
          <cell r="C224" t="str">
            <v>EURO DJ LED PAR 64 светодиодный прожектор</v>
          </cell>
          <cell r="J224" t="str">
            <v>1042122011</v>
          </cell>
        </row>
        <row r="225">
          <cell r="C225" t="str">
            <v>EURO DJ LED PAR 64 светодиодный прожектор</v>
          </cell>
          <cell r="J225" t="str">
            <v>1042132011</v>
          </cell>
        </row>
        <row r="226">
          <cell r="C226" t="str">
            <v>Комплект для лазерной стрельбы по светоотражающим мишеням ЛСК "Патриот"</v>
          </cell>
          <cell r="J226" t="str">
            <v>1.101.04.037</v>
          </cell>
        </row>
        <row r="227">
          <cell r="C227" t="str">
            <v>Пневматическая винтовка МР-512</v>
          </cell>
          <cell r="J227" t="str">
            <v>П0000088</v>
          </cell>
        </row>
        <row r="229">
          <cell r="C229" t="str">
            <v>Рециркулятор УФ-бактерицидный "СПДС-90-Р"</v>
          </cell>
          <cell r="J229" t="str">
            <v>П0000535</v>
          </cell>
        </row>
        <row r="230">
          <cell r="C230" t="str">
            <v>Проектор WANBO T6 max</v>
          </cell>
          <cell r="J230" t="str">
            <v>П0000903</v>
          </cell>
        </row>
        <row r="232">
          <cell r="C232" t="str">
            <v>Рециркулятор УФ-бактерицидный "СПДС-60-Р"</v>
          </cell>
          <cell r="J232" t="str">
            <v>П0000498</v>
          </cell>
        </row>
        <row r="233">
          <cell r="C233" t="str">
            <v>МФУ Epson L3070  А4 струйный</v>
          </cell>
          <cell r="J233" t="str">
            <v>П0000422</v>
          </cell>
        </row>
        <row r="234">
          <cell r="C234" t="str">
            <v>Ноутбук HP 15.6 15-bs053ur Intel</v>
          </cell>
          <cell r="J234" t="str">
            <v>П0000428</v>
          </cell>
        </row>
        <row r="236">
          <cell r="C236" t="str">
            <v>Рециркулятор УФ-бактерицидный "СПДС-120-Р"</v>
          </cell>
          <cell r="J236" t="str">
            <v>П0000495</v>
          </cell>
        </row>
        <row r="237">
          <cell r="C237" t="str">
            <v>Системный блок</v>
          </cell>
          <cell r="J237" t="str">
            <v>П0000555</v>
          </cell>
        </row>
        <row r="238">
          <cell r="C238" t="str">
            <v>Система оповещения Рокот-2</v>
          </cell>
          <cell r="J238" t="str">
            <v>П0000577</v>
          </cell>
        </row>
        <row r="239">
          <cell r="C239" t="str">
            <v>Электронное табло Импульс-710-D10x5-S 1-RY-RING</v>
          </cell>
          <cell r="J239" t="str">
            <v>П0000897</v>
          </cell>
        </row>
        <row r="240">
          <cell r="C240" t="str">
            <v>Телевизор ВВК 55LEX-8335/UTS2C 55", DVD-T2 DVB, SMART Салют ТВ, черный</v>
          </cell>
          <cell r="J240" t="str">
            <v>П0000738</v>
          </cell>
        </row>
        <row r="242">
          <cell r="C242" t="str">
            <v>Ноутбук Acer Aspire 3 A315-56-399N, 15.6", Intel Core i3 1005G1 1.2ГГц, 8ГБ DDR4, 512ГБ SSD, Intel UHD Graphics, Win10</v>
          </cell>
          <cell r="J242" t="str">
            <v>П0000734</v>
          </cell>
        </row>
        <row r="243">
          <cell r="C243" t="str">
            <v>Ноутбук Acer Extensa EX215-52-53U4 NX.EG8ER.00B 15.6" Intel Core i5-1035G1 (1.0ГГц)/8Gb/SSD 512 Gb/IPS /Intel UHD Graphics/DOS/Black</v>
          </cell>
          <cell r="J243" t="str">
            <v>П0000669</v>
          </cell>
        </row>
        <row r="244">
          <cell r="C244" t="str">
            <v>МФУ лазерное НР LaserJet Pro MFP M227 sdn</v>
          </cell>
          <cell r="J244" t="str">
            <v>П0000562</v>
          </cell>
        </row>
        <row r="245">
          <cell r="C245" t="str">
    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    </cell>
          <cell r="J245" t="str">
            <v>П0000560</v>
          </cell>
        </row>
        <row r="246">
          <cell r="C246" t="str">
    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    </cell>
          <cell r="J246" t="str">
            <v>П0000559</v>
          </cell>
        </row>
        <row r="247">
          <cell r="C247" t="str">
            <v>МФУ лазерное НР LaserJet Pro MFP M227 sdn</v>
          </cell>
          <cell r="J247" t="str">
            <v>П0000561</v>
          </cell>
        </row>
        <row r="248">
          <cell r="C248" t="str">
            <v>МФУ Kyocera FS-1120MFP A4</v>
          </cell>
          <cell r="J248" t="str">
            <v>П0000421</v>
          </cell>
        </row>
        <row r="249">
          <cell r="C249" t="str">
            <v>МФУ струйный Epson L4260 A4, цветной</v>
          </cell>
          <cell r="J249" t="str">
            <v>П0000662</v>
          </cell>
        </row>
        <row r="250">
          <cell r="C250" t="str">
            <v>Компьютер ПК в сборе (AMD Ryzen 5 360016GB/SSD 512GB+HDD 1TB/600WINDIA GeForce GT 1030/Win10+Монитор 23,8"+Набор беспроводной клавиатура+мышь</v>
          </cell>
          <cell r="J250" t="str">
            <v>П0000658</v>
          </cell>
        </row>
        <row r="251">
          <cell r="C251" t="str">
            <v>Рециркулятор УФ-бактерицидный "СПДС-60-Р"</v>
          </cell>
          <cell r="J251" t="str">
            <v>П0000499</v>
          </cell>
        </row>
        <row r="252">
          <cell r="C252" t="str">
            <v>Ноутбук Acer Extensa EX215-52-53U4 NX.EG8ER.00B 15.6" Intel Core i5-1035G1 (1.0ГГц)/8Gb/SSD 512 Gb/IPS /Intel UHD Graphics/DOS/Black</v>
          </cell>
          <cell r="J252" t="str">
            <v>П0000668</v>
          </cell>
        </row>
        <row r="254">
          <cell r="C254" t="str">
            <v>Проектор XGIMI MoGo Pro+ черный</v>
          </cell>
          <cell r="J254" t="str">
            <v>П0000737</v>
          </cell>
        </row>
        <row r="255">
          <cell r="C255" t="str">
            <v>Рециркулятор УФ-бактерицидный "СПДС-60-Р"</v>
          </cell>
          <cell r="J255" t="str">
            <v>П0000497</v>
          </cell>
        </row>
        <row r="256">
          <cell r="C256" t="str">
            <v>МФУ Pantum N6550NW, А4, лазерный, черный, автопадача на 35 листов</v>
          </cell>
          <cell r="J256" t="str">
            <v>П0000663</v>
          </cell>
        </row>
        <row r="257">
          <cell r="C257" t="str">
            <v>Электронное табло Импульс-710-D10x5-S 1-RY-RING</v>
          </cell>
          <cell r="J257" t="str">
            <v>П0000898</v>
          </cell>
        </row>
        <row r="258">
          <cell r="C258" t="str">
            <v>Компьютер ПК в сборе (Office Core i3 10100/16GB/SSD 256GB+HDD 1TB/400Winter UHD Graphich 630/Win10+Монитор 23,8"+Набор беспроводной клавиатура+мышь</v>
          </cell>
          <cell r="J258" t="str">
            <v>П0000660</v>
          </cell>
        </row>
        <row r="260">
          <cell r="C260" t="str">
            <v>Ноутбук Acer Aspire 3 A315-56-399N, 15.6", Intel Core i3 1005G1 1.2ГГц, 8ГБ DDR4, 512ГБ SSD, Intel UHD Graphics, Win10</v>
          </cell>
          <cell r="J260" t="str">
            <v>П0000735</v>
          </cell>
        </row>
        <row r="261">
          <cell r="C261" t="str">
            <v>Компьютер ПК в сборе (Office Core i3 10100/16GB/SSD 256GB+HDD 1TB/400Winter UHD Graphich 630/Win10+Монитор 23,8"+Набор беспроводной клавиатура+мышь</v>
          </cell>
          <cell r="J261" t="str">
            <v>П0000659</v>
          </cell>
        </row>
        <row r="263">
          <cell r="C263" t="str">
            <v>Автомат АК-12LT "Хищник" PRO серии "SPECIAL"</v>
          </cell>
          <cell r="J263" t="str">
            <v>П0000592</v>
          </cell>
        </row>
        <row r="264">
          <cell r="C264" t="str">
            <v>Автомат АК-12LT "Хищник" PRO серии "SPECIAL"</v>
          </cell>
          <cell r="J264" t="str">
            <v>П0000593</v>
          </cell>
        </row>
        <row r="265">
          <cell r="C265" t="str">
            <v>Автомат АК-12LT "Хищник" PRO серии "SPECIAL"</v>
          </cell>
          <cell r="J265" t="str">
            <v>П0000594</v>
          </cell>
        </row>
        <row r="266">
          <cell r="C266" t="str">
            <v>Автомат АК-12LT "Хищник" PRO серии "SPECIAL"</v>
          </cell>
          <cell r="J266" t="str">
            <v>П0000595</v>
          </cell>
        </row>
        <row r="267">
          <cell r="C267" t="str">
            <v>Автомат АК-12LT "Хищник" PRO серии "SPECIAL"</v>
          </cell>
          <cell r="J267" t="str">
            <v>П0000596</v>
          </cell>
        </row>
        <row r="268">
          <cell r="C268" t="str">
            <v>Пистолет "ШЕРШЕНЬ" серии "SPECIAL"</v>
          </cell>
          <cell r="J268" t="str">
            <v>П0000615</v>
          </cell>
        </row>
        <row r="269">
          <cell r="C269" t="str">
            <v>Оружие охолощенное КО-91/30-СХ</v>
          </cell>
          <cell r="J269" t="str">
            <v>П0000453</v>
          </cell>
        </row>
        <row r="270">
          <cell r="C270" t="str">
            <v>Оружие охолощенное Макаров-СО</v>
          </cell>
          <cell r="J270" t="str">
            <v>П0000452</v>
          </cell>
        </row>
        <row r="271">
          <cell r="C271" t="str">
            <v>Оружие охолощенное Наган Р-412 СХ</v>
          </cell>
          <cell r="J271" t="str">
            <v>П0000451</v>
          </cell>
        </row>
        <row r="272">
          <cell r="C272" t="str">
            <v>Рециркулятор УФ-бактерицидный "СПДС-60-Р"</v>
          </cell>
          <cell r="J272" t="str">
            <v>П0000500</v>
          </cell>
        </row>
        <row r="273">
          <cell r="C273" t="str">
            <v>Ноутбук Maibenden M555 белый 15.6" Full HD (1920х1080), IPS, AMD Ryzen 5 5500U, RAM 8ГБ, SSD 256 ГБ, AMD Radeon Graphics, Win10</v>
          </cell>
          <cell r="J273" t="str">
            <v>П0000733</v>
          </cell>
        </row>
        <row r="274">
          <cell r="C274" t="str">
            <v>Экран HIPER Cinema STP 16х9-120, 266х149см, 16:9, напольный</v>
          </cell>
          <cell r="J274" t="str">
            <v>П0000736</v>
          </cell>
        </row>
        <row r="275">
          <cell r="C275" t="str">
            <v>Макет оружия</v>
          </cell>
          <cell r="J275" t="str">
            <v>П0000715</v>
          </cell>
        </row>
        <row r="276">
          <cell r="C276" t="str">
            <v>Макет оружия</v>
          </cell>
          <cell r="J276" t="str">
            <v>П0000716</v>
          </cell>
        </row>
        <row r="277">
          <cell r="C277" t="str">
            <v>Макет оружия</v>
          </cell>
          <cell r="J277" t="str">
            <v>П0000717</v>
          </cell>
        </row>
        <row r="278">
          <cell r="C278" t="str">
            <v>Макет оружия</v>
          </cell>
          <cell r="J278" t="str">
            <v>П0000718</v>
          </cell>
        </row>
        <row r="279">
          <cell r="C279" t="str">
            <v>Телефон Thuraya XT-Lite</v>
          </cell>
          <cell r="J279" t="str">
            <v>П0000388</v>
          </cell>
        </row>
        <row r="280">
          <cell r="C280" t="str">
            <v>Макет оружия</v>
          </cell>
          <cell r="J280" t="str">
            <v>П0000714</v>
          </cell>
        </row>
        <row r="281">
          <cell r="C281" t="str">
            <v>МФУ Pantum N6550NW, А4, лазерный, черный, автопадача на 35 листов</v>
          </cell>
          <cell r="J281" t="str">
            <v>П0000661</v>
          </cell>
        </row>
        <row r="282">
          <cell r="C282" t="str">
            <v>Автомат АК-12LT "Хищник" PRO серии "SPECIAL"</v>
          </cell>
          <cell r="J282" t="str">
            <v>П0000591</v>
          </cell>
        </row>
        <row r="283">
          <cell r="C283" t="str">
            <v>Пистолет "ШЕРШЕНЬ" серии "SPECIAL"</v>
          </cell>
          <cell r="J283" t="str">
            <v>П0000614</v>
          </cell>
        </row>
        <row r="287">
          <cell r="C287" t="str">
            <v>Принтер лазерный HP Laser 107w</v>
          </cell>
          <cell r="J287" t="str">
            <v>П0001047</v>
          </cell>
        </row>
        <row r="288">
          <cell r="C288" t="str">
            <v>МФУ HP LaserJet Pro4103fdw</v>
          </cell>
          <cell r="J288" t="str">
            <v>П0001042</v>
          </cell>
        </row>
        <row r="289">
          <cell r="C289" t="str">
            <v>Ноутбук MAIBENBEN M555</v>
          </cell>
          <cell r="J289" t="str">
            <v>П0001045</v>
          </cell>
        </row>
        <row r="290">
          <cell r="C290" t="str">
            <v>Ноутбук MAIBENBEN M555</v>
          </cell>
          <cell r="J290" t="str">
            <v>П0001044</v>
          </cell>
        </row>
        <row r="291">
          <cell r="C291" t="str">
            <v>Ноутбук MAIBENBEN M555</v>
          </cell>
          <cell r="J291" t="str">
            <v>П0001043</v>
          </cell>
        </row>
        <row r="297">
          <cell r="C297" t="str">
            <v>Скамья для пресса</v>
          </cell>
          <cell r="J297" t="str">
            <v>П0000107</v>
          </cell>
          <cell r="N297">
            <v>13565.75</v>
          </cell>
        </row>
        <row r="298">
          <cell r="C298" t="str">
            <v>Стойка для хранения дисков диаметров 50мм -А-образная (на 9 позиций)</v>
          </cell>
          <cell r="J298" t="str">
            <v>П0000111</v>
          </cell>
          <cell r="N298">
            <v>17846.75</v>
          </cell>
        </row>
        <row r="299">
          <cell r="C299" t="str">
            <v>Тренажер Гриф усиленый (сложный), длина-2200мм, втулка-50мм олимп.замок, нагрузка до 350 кг вес 25кг</v>
          </cell>
          <cell r="J299" t="str">
            <v>П0000112</v>
          </cell>
          <cell r="N299">
            <v>23151.75</v>
          </cell>
        </row>
        <row r="300">
          <cell r="C300" t="str">
            <v>Тяга на себя с упором в грудь (Свободные веса)</v>
          </cell>
          <cell r="J300" t="str">
            <v>П0000104</v>
          </cell>
          <cell r="N300">
            <v>47009.75</v>
          </cell>
        </row>
        <row r="301">
          <cell r="C301" t="str">
            <v>Гакк-машина (свободные веса)</v>
          </cell>
          <cell r="J301" t="str">
            <v>П0000103</v>
          </cell>
          <cell r="N301">
            <v>70312.75</v>
          </cell>
        </row>
        <row r="302">
          <cell r="C302" t="str">
            <v>Сгибание-разгибание ног сидя (грузо-блок)</v>
          </cell>
          <cell r="J302" t="str">
            <v>П0000106</v>
          </cell>
          <cell r="N302">
            <v>88477.75</v>
          </cell>
        </row>
        <row r="303">
          <cell r="C303" t="str">
            <v>Гантель черная, неразборная, с вращающейся хромированной ручкой 21 кг</v>
          </cell>
          <cell r="J303" t="str">
            <v>П0000122</v>
          </cell>
          <cell r="N303">
            <v>3542.06</v>
          </cell>
        </row>
        <row r="304">
          <cell r="C304" t="str">
            <v>Тренажер Гриф W-образный, хромированный, гладкая втулка 50 мм замок с ломающим стопором, нагрузка до 150 кг твес 12,2кг</v>
          </cell>
          <cell r="J304" t="str">
            <v>П0000113</v>
          </cell>
          <cell r="N304">
            <v>9585.75</v>
          </cell>
        </row>
        <row r="305">
          <cell r="C305" t="str">
            <v>Гантель черная, неразборная, с вращающейся хромированной ручкой 18,5 кг</v>
          </cell>
          <cell r="J305" t="str">
            <v>П0000124</v>
          </cell>
          <cell r="N305">
            <v>3348.02</v>
          </cell>
        </row>
        <row r="306">
          <cell r="C306" t="str">
            <v>Кистевой тренажер(грузо-блок)</v>
          </cell>
          <cell r="J306" t="str">
            <v>П0000105</v>
          </cell>
          <cell r="N306">
            <v>37857.75</v>
          </cell>
        </row>
        <row r="307">
          <cell r="C307" t="str">
            <v>Скамья для бицепса с сиденьем (Скамья Скотта с сиденьем)</v>
          </cell>
          <cell r="J307" t="str">
            <v>П0000108</v>
          </cell>
          <cell r="N307">
            <v>23147.75</v>
          </cell>
        </row>
        <row r="308">
          <cell r="C308" t="str">
            <v>Гантель черная, неразборная, с вращающейся хромированной ручкой 21 кг</v>
          </cell>
          <cell r="J308" t="str">
            <v>П0000123</v>
          </cell>
          <cell r="N308">
            <v>3542.06</v>
          </cell>
        </row>
        <row r="309">
          <cell r="C309" t="str">
            <v>Тренажер для разгибания спины (Гипер-экстензия)</v>
          </cell>
          <cell r="J309" t="str">
            <v>П0000109</v>
          </cell>
          <cell r="N309">
            <v>19870.75</v>
          </cell>
        </row>
        <row r="310">
          <cell r="C310" t="str">
            <v>Гантель черная, неразборная, с вращающейся хромированной ручкой 23,5 кг</v>
          </cell>
          <cell r="J310" t="str">
            <v>П0000121</v>
          </cell>
          <cell r="N310">
            <v>3935.08</v>
          </cell>
        </row>
        <row r="311">
          <cell r="C311" t="str">
            <v>Гантель черная, неразборная, с вращающейся хромированной ручкой 23,5 кг</v>
          </cell>
          <cell r="J311" t="str">
            <v>П0000120</v>
          </cell>
          <cell r="N311">
            <v>3935.08</v>
          </cell>
        </row>
        <row r="312">
          <cell r="C312" t="str">
            <v>Гантель черная, неразборная, с вращающейся хромированной ручкой 26 кг</v>
          </cell>
          <cell r="J312" t="str">
            <v>П0000119</v>
          </cell>
          <cell r="N312">
            <v>4324.1499999999996</v>
          </cell>
        </row>
        <row r="313">
          <cell r="C313" t="str">
            <v>Гантель черная, неразборная, с вращающейся хромированной ручкой 26 кг</v>
          </cell>
          <cell r="J313" t="str">
            <v>П0000118</v>
          </cell>
          <cell r="N313">
            <v>4324.1499999999996</v>
          </cell>
        </row>
        <row r="314">
          <cell r="C314" t="str">
            <v>Гантель черная, неразборная, с вращающейся хромированной ручкой 28,5 кг</v>
          </cell>
          <cell r="J314" t="str">
            <v>П0000117</v>
          </cell>
          <cell r="N314">
            <v>4490.62</v>
          </cell>
        </row>
        <row r="315">
          <cell r="C315" t="str">
            <v>Гантель черная, неразборная, с вращающейся хромированной ручкой 28,5 кг</v>
          </cell>
          <cell r="J315" t="str">
            <v>П0000116</v>
          </cell>
          <cell r="N315">
            <v>4490.62</v>
          </cell>
        </row>
        <row r="316">
          <cell r="C316" t="str">
            <v>Стойка для хранения хромированных гантелей фитнес на 10пар МВ 1,03 белый</v>
          </cell>
          <cell r="J316" t="str">
            <v>П0000115</v>
          </cell>
          <cell r="N316">
            <v>9012.75</v>
          </cell>
        </row>
        <row r="317">
          <cell r="C317" t="str">
            <v>Гантель черная, неразборная, с вращающейся хромированной ручкой 18,5 кг</v>
          </cell>
          <cell r="J317" t="str">
            <v>П0000125</v>
          </cell>
          <cell r="N317">
            <v>3348.02</v>
          </cell>
        </row>
        <row r="318">
          <cell r="C318" t="str">
            <v>Скамья-стойка для жима штанги лежа</v>
          </cell>
          <cell r="J318" t="str">
            <v>П0000110</v>
          </cell>
          <cell r="N318">
            <v>26893.75</v>
          </cell>
        </row>
        <row r="321">
          <cell r="C321" t="str">
            <v>Шкаф LS-22</v>
          </cell>
          <cell r="J321" t="str">
            <v>П0000098</v>
          </cell>
          <cell r="N321">
            <v>6500</v>
          </cell>
        </row>
        <row r="322">
          <cell r="C322" t="str">
            <v>Шкаф LS-22</v>
          </cell>
          <cell r="J322" t="str">
            <v>П0000101</v>
          </cell>
          <cell r="N322">
            <v>6500</v>
          </cell>
        </row>
        <row r="323">
          <cell r="C323" t="str">
            <v>Шкаф LS-22</v>
          </cell>
          <cell r="J323" t="str">
            <v>П0000100</v>
          </cell>
          <cell r="N323">
            <v>6500</v>
          </cell>
        </row>
        <row r="324">
          <cell r="C324" t="str">
            <v>Шкаф LS-22</v>
          </cell>
          <cell r="J324" t="str">
            <v>П0000099</v>
          </cell>
          <cell r="N324">
            <v>6500</v>
          </cell>
        </row>
        <row r="325">
          <cell r="C325" t="str">
            <v>Шкаф LS-22</v>
          </cell>
          <cell r="J325" t="str">
            <v>П0000091</v>
          </cell>
          <cell r="N325">
            <v>6500</v>
          </cell>
        </row>
        <row r="326">
          <cell r="C326" t="str">
            <v>Шкаф LS-22</v>
          </cell>
          <cell r="J326" t="str">
            <v>П0000093</v>
          </cell>
          <cell r="N326">
            <v>6500</v>
          </cell>
        </row>
        <row r="327">
          <cell r="C327" t="str">
            <v>Шкаф LS-22</v>
          </cell>
          <cell r="J327" t="str">
            <v>П0000102</v>
          </cell>
          <cell r="N327">
            <v>6500</v>
          </cell>
        </row>
        <row r="328">
          <cell r="C328" t="str">
            <v>Шкаф LS-22</v>
          </cell>
          <cell r="J328" t="str">
            <v>П0000092</v>
          </cell>
          <cell r="N328">
            <v>6500</v>
          </cell>
        </row>
        <row r="329">
          <cell r="C329" t="str">
            <v>Шкаф LS-22</v>
          </cell>
          <cell r="J329" t="str">
            <v>П0000097</v>
          </cell>
          <cell r="N329">
            <v>6500</v>
          </cell>
        </row>
        <row r="330">
          <cell r="C330" t="str">
            <v>Шкаф LS-22</v>
          </cell>
          <cell r="J330" t="str">
            <v>П0000095</v>
          </cell>
          <cell r="N330">
            <v>6500</v>
          </cell>
        </row>
        <row r="331">
          <cell r="C331" t="str">
            <v>Шкаф LS-22</v>
          </cell>
          <cell r="J331" t="str">
            <v>П0000094</v>
          </cell>
          <cell r="N331">
            <v>6500</v>
          </cell>
        </row>
        <row r="332">
          <cell r="C332" t="str">
            <v>Шкаф LS-22</v>
          </cell>
          <cell r="J332" t="str">
            <v>П0000096</v>
          </cell>
          <cell r="N332">
            <v>6500</v>
          </cell>
        </row>
        <row r="334">
          <cell r="C334" t="str">
            <v>Роллап (850х2000мм)</v>
          </cell>
          <cell r="J334" t="str">
            <v>П0000145</v>
          </cell>
          <cell r="N334">
            <v>7750</v>
          </cell>
        </row>
        <row r="335">
          <cell r="C335" t="str">
            <v>Роллап (850х2000мм)</v>
          </cell>
          <cell r="J335" t="str">
            <v>П0000144</v>
          </cell>
          <cell r="N335">
            <v>7750</v>
          </cell>
        </row>
        <row r="336">
          <cell r="C336" t="str">
            <v>SP Expert III standart обвязка</v>
          </cell>
          <cell r="J336" t="str">
            <v>П0000146</v>
          </cell>
          <cell r="N336">
            <v>12951</v>
          </cell>
        </row>
        <row r="337">
          <cell r="C337" t="str">
            <v>Устройство спусковое Stop</v>
          </cell>
          <cell r="J337" t="str">
            <v>П0000147</v>
          </cell>
          <cell r="N337">
            <v>7191</v>
          </cell>
        </row>
        <row r="338">
          <cell r="C338" t="str">
            <v>Оборудование для горно-штурмовой подготовки Переправа</v>
          </cell>
          <cell r="J338" t="str">
            <v>П0000380</v>
          </cell>
          <cell r="N338">
            <v>81900</v>
          </cell>
        </row>
        <row r="340">
          <cell r="C340" t="str">
            <v>Кулер для воды Lesoto 222 LD (белый)</v>
          </cell>
          <cell r="J340" t="str">
            <v>П0000089</v>
          </cell>
          <cell r="N340">
            <v>6210</v>
          </cell>
        </row>
        <row r="341">
          <cell r="C341" t="str">
            <v>Тумба 41*45*54 Лидер Престиж</v>
          </cell>
          <cell r="J341" t="str">
            <v>П0000081</v>
          </cell>
          <cell r="N341">
            <v>3306</v>
          </cell>
        </row>
        <row r="342">
          <cell r="C342" t="str">
            <v>Тумба многофункциональная 135*42*87 Лидер Престиж</v>
          </cell>
          <cell r="J342" t="str">
            <v>П0000080</v>
          </cell>
          <cell r="N342">
            <v>9186.5</v>
          </cell>
        </row>
        <row r="343">
          <cell r="C343" t="str">
            <v>Тумба с дверкой 88*42*65 Прстиж 83.21</v>
          </cell>
          <cell r="J343" t="str">
            <v>П0000083</v>
          </cell>
          <cell r="N343">
            <v>3942.5</v>
          </cell>
        </row>
        <row r="344">
          <cell r="C344" t="str">
            <v>Стол руководителя 159*85*75 Прстиж 83.18</v>
          </cell>
          <cell r="J344" t="str">
            <v>П0000084</v>
          </cell>
          <cell r="N344">
            <v>5880.5</v>
          </cell>
        </row>
        <row r="346">
          <cell r="C346" t="str">
            <v>Тумба под обувь</v>
          </cell>
          <cell r="J346" t="str">
            <v>П0000458</v>
          </cell>
          <cell r="N346">
            <v>21146.14</v>
          </cell>
        </row>
        <row r="347">
          <cell r="C347" t="str">
            <v>Манекен борцовский 150см</v>
          </cell>
          <cell r="J347" t="str">
            <v>П0000885</v>
          </cell>
          <cell r="N347">
            <v>12600</v>
          </cell>
        </row>
        <row r="348">
          <cell r="C348" t="str">
            <v>Письменный стол 1300*700*750 ЛДСП 22мм цвет серый титан</v>
          </cell>
          <cell r="J348" t="str">
            <v>П0000454</v>
          </cell>
          <cell r="N348">
            <v>14000</v>
          </cell>
        </row>
        <row r="349">
          <cell r="C349" t="str">
            <v>Информационный стенд с карманами,АКП стальная,ЧПУ фрезерование,формовка,карманы</v>
          </cell>
          <cell r="J349" t="str">
            <v>П0000378</v>
          </cell>
          <cell r="N349">
            <v>10500</v>
          </cell>
        </row>
        <row r="350">
          <cell r="C350" t="str">
            <v>Брэндволл за ресепшен,ПВХ 6мм,фоновка пленкой с печатью,крепление</v>
          </cell>
          <cell r="J350" t="str">
            <v>П0000379</v>
          </cell>
          <cell r="N350">
            <v>30960</v>
          </cell>
        </row>
        <row r="351">
          <cell r="C351" t="str">
            <v>Манекен борцовский 130см</v>
          </cell>
          <cell r="J351" t="str">
            <v>П0000882</v>
          </cell>
          <cell r="N351">
            <v>10300</v>
          </cell>
        </row>
        <row r="352">
          <cell r="C352" t="str">
            <v>Манекен борцовский 150см</v>
          </cell>
          <cell r="J352" t="str">
            <v>П0000884</v>
          </cell>
          <cell r="N352">
            <v>12600</v>
          </cell>
        </row>
        <row r="353">
          <cell r="C353" t="str">
            <v>Манекен борцовский 140см</v>
          </cell>
          <cell r="J353" t="str">
            <v>П0000883</v>
          </cell>
          <cell r="N353">
            <v>11200</v>
          </cell>
        </row>
        <row r="355">
          <cell r="C355" t="str">
            <v>холодильник Бирюса М108</v>
          </cell>
          <cell r="J355" t="str">
            <v>П0000381</v>
          </cell>
          <cell r="N355">
            <v>10890</v>
          </cell>
        </row>
        <row r="356">
          <cell r="C356" t="str">
            <v>Стол (металлокаркас,стекло)</v>
          </cell>
          <cell r="J356" t="str">
            <v>П0000435</v>
          </cell>
          <cell r="N356">
            <v>10384</v>
          </cell>
        </row>
        <row r="357">
          <cell r="C357" t="str">
            <v>Рулонные шторы фотопечать</v>
          </cell>
          <cell r="J357" t="str">
            <v>П0000411</v>
          </cell>
          <cell r="N357">
            <v>12859</v>
          </cell>
        </row>
        <row r="358">
          <cell r="C358" t="str">
            <v>КДК Кресло TRUMP MA-802 (иск.кожа,коричневый)</v>
          </cell>
          <cell r="J358" t="str">
            <v>П0000409</v>
          </cell>
          <cell r="N358">
            <v>20282</v>
          </cell>
        </row>
        <row r="359">
          <cell r="C359" t="str">
            <v>Шкаф металличенский ШБУ-155Т/2 (ШБУ-6Т KS-6T)</v>
          </cell>
          <cell r="J359" t="str">
            <v>П0000412</v>
          </cell>
          <cell r="N359">
            <v>15610</v>
          </cell>
        </row>
        <row r="360">
          <cell r="C360" t="str">
            <v>RIX Prime I/O-W09P кондиционер настенный</v>
          </cell>
          <cell r="J360" t="str">
            <v>П0000393</v>
          </cell>
          <cell r="N360">
            <v>22300</v>
          </cell>
        </row>
        <row r="361">
          <cell r="C361" t="str">
            <v>RIX Prime I/O-W09P кондиционер настенный</v>
          </cell>
          <cell r="J361" t="str">
            <v>П0000394</v>
          </cell>
          <cell r="N361">
            <v>22300</v>
          </cell>
        </row>
        <row r="362">
          <cell r="C362" t="str">
            <v>Вентилятор канальный круглый SDC 200 XL</v>
          </cell>
          <cell r="J362" t="str">
            <v>П0001158</v>
          </cell>
          <cell r="N362">
            <v>18000</v>
          </cell>
        </row>
        <row r="363">
          <cell r="C363" t="str">
            <v>Диван офисный 2-х местный к/з черный, глубина сиденья 600мм, шир. сиденья 1400мм, высота спинки 300мм, ширина спинки 1530мм</v>
          </cell>
          <cell r="J363" t="str">
            <v>П0001159</v>
          </cell>
          <cell r="N363">
            <v>12500</v>
          </cell>
        </row>
        <row r="364">
          <cell r="C364" t="str">
            <v>Холодильник Candy CCDS 5140WH7</v>
          </cell>
          <cell r="J364" t="str">
            <v>П0000414</v>
          </cell>
          <cell r="N364">
            <v>14799</v>
          </cell>
        </row>
        <row r="365">
          <cell r="C365" t="str">
            <v>Уничтожитель бумаг Cactus CS-SH-D6 [перекрестная, секретность-4, 120листов, корзина -23л]</v>
          </cell>
          <cell r="J365" t="str">
            <v>П0001145</v>
          </cell>
          <cell r="N365">
            <v>17499</v>
          </cell>
        </row>
        <row r="366">
          <cell r="C366" t="str">
            <v>Диван офисный 2-х местный к/з черный, глубина сиденья 600мм, шир. сиденья 1400мм, высота спинки 300мм, ширина спинки 1530мм</v>
          </cell>
          <cell r="J366" t="str">
            <v>П0001160</v>
          </cell>
          <cell r="N366">
            <v>12500</v>
          </cell>
        </row>
        <row r="367">
          <cell r="C367" t="str">
            <v>Хозяйственный пылесос  Karcher WD 3 P S V-17/4/20</v>
          </cell>
          <cell r="J367" t="str">
            <v>П0001144</v>
          </cell>
          <cell r="N367">
            <v>18790</v>
          </cell>
        </row>
        <row r="368">
          <cell r="C368" t="str">
            <v>Пылесос хозяйственный Karcher WD 3 P S V-17/4/20</v>
          </cell>
          <cell r="J368" t="str">
            <v>П0001031</v>
          </cell>
          <cell r="N368">
            <v>15590</v>
          </cell>
        </row>
        <row r="372">
          <cell r="C372" t="str">
            <v>Боксерский мешок SIB-FIGHTER 180см высота, 42см диаметр</v>
          </cell>
          <cell r="J372" t="str">
            <v>П0000989</v>
          </cell>
          <cell r="N372">
            <v>20000</v>
          </cell>
        </row>
        <row r="373">
          <cell r="C373" t="str">
            <v>Боксерский мешок SIB-FIGHTER 180см высота, 42см диаметр</v>
          </cell>
          <cell r="J373" t="str">
            <v>П0000988</v>
          </cell>
          <cell r="N373">
            <v>20000</v>
          </cell>
        </row>
        <row r="374">
          <cell r="C374" t="str">
            <v>Мешок боксерский Sib-fighter силуэт 150см</v>
          </cell>
          <cell r="J374" t="str">
            <v>П0000397</v>
          </cell>
          <cell r="N374">
            <v>13000</v>
          </cell>
        </row>
        <row r="375">
          <cell r="C375" t="str">
            <v>Канат 16 метров (белый)</v>
          </cell>
          <cell r="J375" t="str">
            <v>П0000398</v>
          </cell>
          <cell r="N375">
            <v>15000</v>
          </cell>
        </row>
        <row r="379">
          <cell r="C379" t="str">
            <v>Баннер с конструкцией,размером 3000*2500</v>
          </cell>
          <cell r="J379" t="str">
            <v>П0000432</v>
          </cell>
          <cell r="N379">
            <v>10720</v>
          </cell>
        </row>
        <row r="380">
          <cell r="C380" t="str">
            <v>Баннер с конструкцией,размером 3000*2500</v>
          </cell>
          <cell r="J380" t="str">
            <v>П0000433</v>
          </cell>
          <cell r="N380">
            <v>10720</v>
          </cell>
        </row>
        <row r="381">
          <cell r="C381" t="str">
            <v>Алюминиевая рама для катамарана</v>
          </cell>
          <cell r="J381" t="str">
            <v>П0000999</v>
          </cell>
          <cell r="N381">
            <v>31800</v>
          </cell>
        </row>
        <row r="382">
          <cell r="C382" t="str">
            <v>Термопод 20 литров</v>
          </cell>
          <cell r="J382" t="str">
            <v>П0000947</v>
          </cell>
          <cell r="N382">
            <v>11279.47</v>
          </cell>
        </row>
        <row r="383">
          <cell r="C383" t="str">
            <v>Термопод 20 литров</v>
          </cell>
          <cell r="J383" t="str">
            <v>П0000970</v>
          </cell>
          <cell r="N383">
            <v>11279.47</v>
          </cell>
        </row>
        <row r="385">
          <cell r="C385" t="str">
            <v>Стол пластиковый раскладной (180*75*72)</v>
          </cell>
          <cell r="J385" t="str">
            <v>П0000868</v>
          </cell>
          <cell r="N385">
            <v>12500</v>
          </cell>
        </row>
        <row r="386">
          <cell r="C386" t="str">
            <v>Стол пластиковый раскладной (180*75*72)</v>
          </cell>
          <cell r="J386" t="str">
            <v>П0000866</v>
          </cell>
          <cell r="N386">
            <v>12500</v>
          </cell>
        </row>
        <row r="387">
          <cell r="C387" t="str">
            <v>Стол пластиковый раскладной (180*75*72)</v>
          </cell>
          <cell r="J387" t="str">
            <v>П0000867</v>
          </cell>
          <cell r="N387">
            <v>12500</v>
          </cell>
        </row>
        <row r="388">
          <cell r="C388" t="str">
            <v>Оружейный ящик 30*60*130</v>
          </cell>
          <cell r="J388" t="str">
            <v>П0000841</v>
          </cell>
          <cell r="N388">
            <v>11817</v>
          </cell>
        </row>
        <row r="389">
          <cell r="C389" t="str">
            <v>Стол пластиковый раскладной (180*75*72)</v>
          </cell>
          <cell r="J389" t="str">
            <v>П0000870</v>
          </cell>
          <cell r="N389">
            <v>12500</v>
          </cell>
        </row>
        <row r="390">
          <cell r="C390" t="str">
            <v>Стол пластиковый раскладной (180*75*72)</v>
          </cell>
          <cell r="J390" t="str">
            <v>П0000865</v>
          </cell>
          <cell r="N390">
            <v>12500</v>
          </cell>
        </row>
        <row r="391">
          <cell r="C391" t="str">
            <v>Стол пластиковый раскладной (180*75*72)</v>
          </cell>
          <cell r="J391" t="str">
            <v>П0000869</v>
          </cell>
          <cell r="N391">
            <v>12500</v>
          </cell>
        </row>
        <row r="393">
          <cell r="C393" t="str">
            <v>Скальная стенка</v>
          </cell>
          <cell r="J393" t="str">
            <v>691</v>
          </cell>
          <cell r="N393">
            <v>89802.84</v>
          </cell>
        </row>
        <row r="394">
          <cell r="C394" t="str">
            <v>Кресло рабочее.крестовина</v>
          </cell>
          <cell r="J394" t="str">
            <v>П0000307</v>
          </cell>
          <cell r="N394">
            <v>10600</v>
          </cell>
        </row>
        <row r="395">
          <cell r="C395" t="str">
            <v>Сейф</v>
          </cell>
          <cell r="J395" t="str">
            <v>06</v>
          </cell>
          <cell r="N395">
            <v>4019.91</v>
          </cell>
        </row>
        <row r="396">
          <cell r="C396" t="str">
            <v>Информационный стенд</v>
          </cell>
          <cell r="J396" t="str">
            <v>891</v>
          </cell>
          <cell r="N396">
            <v>5206.8999999999996</v>
          </cell>
        </row>
        <row r="397">
          <cell r="C397" t="str">
            <v>Диван для посетителей</v>
          </cell>
          <cell r="J397" t="str">
            <v>1.101.06.125</v>
          </cell>
          <cell r="N397">
            <v>6510</v>
          </cell>
        </row>
        <row r="398">
          <cell r="C398" t="str">
            <v>Шкаф для документов СТ 1.1</v>
          </cell>
          <cell r="J398" t="str">
            <v>13600065</v>
          </cell>
          <cell r="N398">
            <v>3909</v>
          </cell>
        </row>
        <row r="399">
          <cell r="C399" t="str">
            <v>Стеллаж угловой УС-1</v>
          </cell>
          <cell r="J399" t="str">
            <v>13600073</v>
          </cell>
          <cell r="N399">
            <v>3204</v>
          </cell>
        </row>
        <row r="400">
          <cell r="C400" t="str">
            <v>Полка настольная  "Рондо" ПН1-14</v>
          </cell>
          <cell r="J400" t="str">
            <v>101060002065</v>
          </cell>
          <cell r="N400">
            <v>4359.97</v>
          </cell>
        </row>
        <row r="401">
          <cell r="C401" t="str">
            <v>Тумба "Ольха" СТ-1У</v>
          </cell>
          <cell r="J401" t="str">
            <v>101060002073</v>
          </cell>
          <cell r="N401">
            <v>3218</v>
          </cell>
        </row>
        <row r="403">
          <cell r="C403" t="str">
            <v>Стенд 1800х1400мм (Общая информация)</v>
          </cell>
          <cell r="J403" t="str">
            <v>306</v>
          </cell>
          <cell r="N403">
            <v>9878.48</v>
          </cell>
        </row>
        <row r="404">
          <cell r="C404" t="str">
            <v>Пробковая доска в рамке 900х700мм</v>
          </cell>
          <cell r="J404" t="str">
            <v>302</v>
          </cell>
          <cell r="N404">
            <v>5889.61</v>
          </cell>
        </row>
        <row r="405">
          <cell r="C405" t="str">
            <v>Сейф ОШ-10АКМ     1400-670-350</v>
          </cell>
          <cell r="J405" t="str">
            <v>999</v>
          </cell>
          <cell r="N405">
            <v>40000</v>
          </cell>
        </row>
        <row r="406">
          <cell r="C406" t="str">
            <v>Стенд 1900х1300мм (Пост №1)</v>
          </cell>
          <cell r="J406" t="str">
            <v>301</v>
          </cell>
          <cell r="N406">
            <v>8687.4</v>
          </cell>
        </row>
        <row r="407">
          <cell r="C407" t="str">
            <v>Зеркало 1500*0,4</v>
          </cell>
          <cell r="J407" t="str">
            <v>998</v>
          </cell>
          <cell r="N407">
            <v>10000</v>
          </cell>
        </row>
        <row r="408">
          <cell r="C408" t="str">
            <v>Стенд 1200х1000мм (Комната хранения оружия)</v>
          </cell>
          <cell r="J408" t="str">
            <v>307</v>
          </cell>
          <cell r="N408">
            <v>4138.46</v>
          </cell>
        </row>
        <row r="409">
          <cell r="C409" t="str">
            <v>Стенд 1500х1300мм (Форма одежды)</v>
          </cell>
          <cell r="J409" t="str">
            <v>308</v>
          </cell>
          <cell r="N409">
            <v>8258.2999999999993</v>
          </cell>
        </row>
        <row r="410">
          <cell r="C410" t="str">
            <v>Стенд 1900х1300мм (Наши караулы)</v>
          </cell>
          <cell r="J410" t="str">
            <v>300</v>
          </cell>
          <cell r="N410">
            <v>12966.4</v>
          </cell>
        </row>
        <row r="411">
          <cell r="C411" t="str">
            <v>Кулер</v>
          </cell>
          <cell r="J411" t="str">
            <v>100</v>
          </cell>
          <cell r="N411">
            <v>14075.87</v>
          </cell>
        </row>
        <row r="412">
          <cell r="C412" t="str">
            <v>Кулер</v>
          </cell>
          <cell r="J412" t="str">
            <v>951</v>
          </cell>
          <cell r="N412">
            <v>14816.7</v>
          </cell>
        </row>
        <row r="413">
          <cell r="C413" t="str">
            <v>Стенд 1500х1300мм (Устав)</v>
          </cell>
          <cell r="J413" t="str">
            <v>303</v>
          </cell>
          <cell r="N413">
            <v>8906.2999999999993</v>
          </cell>
        </row>
        <row r="415">
          <cell r="C415" t="str">
            <v>Стул  металл-хром,фанера</v>
          </cell>
          <cell r="J415" t="str">
            <v>П0000304</v>
          </cell>
          <cell r="N415">
            <v>4550</v>
          </cell>
        </row>
        <row r="416">
          <cell r="C416" t="str">
            <v>Стул  металл-хром,фанера</v>
          </cell>
          <cell r="J416" t="str">
            <v>П0000293</v>
          </cell>
          <cell r="N416">
            <v>4550</v>
          </cell>
        </row>
        <row r="417">
          <cell r="C417" t="str">
            <v>Стул  металл-хром,фанера</v>
          </cell>
          <cell r="J417" t="str">
            <v>П0000297</v>
          </cell>
          <cell r="N417">
            <v>4550</v>
          </cell>
        </row>
        <row r="418">
          <cell r="C418" t="str">
            <v>Стул  металл-хром,фанера</v>
          </cell>
          <cell r="J418" t="str">
            <v>П0000292</v>
          </cell>
          <cell r="N418">
            <v>4550</v>
          </cell>
        </row>
        <row r="419">
          <cell r="C419" t="str">
            <v>Стул  металл-хром,фанера</v>
          </cell>
          <cell r="J419" t="str">
            <v>П0000289</v>
          </cell>
          <cell r="N419">
            <v>4550</v>
          </cell>
        </row>
        <row r="420">
          <cell r="C420" t="str">
            <v>Стул  металл-хром,фанера</v>
          </cell>
          <cell r="J420" t="str">
            <v>П0000280</v>
          </cell>
          <cell r="N420">
            <v>4550</v>
          </cell>
        </row>
        <row r="421">
          <cell r="C421" t="str">
            <v>Стул  металл-хром,фанера</v>
          </cell>
          <cell r="J421" t="str">
            <v>П0000287</v>
          </cell>
          <cell r="N421">
            <v>4550</v>
          </cell>
        </row>
        <row r="422">
          <cell r="C422" t="str">
            <v>Стул  металл-хром,фанера</v>
          </cell>
          <cell r="J422" t="str">
            <v>П0000290</v>
          </cell>
          <cell r="N422">
            <v>4550</v>
          </cell>
        </row>
        <row r="423">
          <cell r="C423" t="str">
            <v>Стул  металл-хром,фанера</v>
          </cell>
          <cell r="J423" t="str">
            <v>П0000303</v>
          </cell>
          <cell r="N423">
            <v>4550</v>
          </cell>
        </row>
        <row r="424">
          <cell r="C424" t="str">
            <v>Стул  металл-хром,фанера</v>
          </cell>
          <cell r="J424" t="str">
            <v>П0000291</v>
          </cell>
          <cell r="N424">
            <v>4550</v>
          </cell>
        </row>
        <row r="425">
          <cell r="C425" t="str">
            <v>Стол.Габаритный 700*700*740</v>
          </cell>
          <cell r="J425" t="str">
            <v>П0000275</v>
          </cell>
          <cell r="N425">
            <v>12000</v>
          </cell>
        </row>
        <row r="426">
          <cell r="C426" t="str">
            <v>Стол.Габаритный 700*700*740</v>
          </cell>
          <cell r="J426" t="str">
            <v>П0000273</v>
          </cell>
          <cell r="N426">
            <v>12000</v>
          </cell>
        </row>
        <row r="427">
          <cell r="C427" t="str">
            <v>Стол.Габаритный 700*700*740</v>
          </cell>
          <cell r="J427" t="str">
            <v>П0000274</v>
          </cell>
          <cell r="N427">
            <v>12000</v>
          </cell>
        </row>
        <row r="428">
          <cell r="C428" t="str">
            <v>Стол.Габаритный 700*700*740</v>
          </cell>
          <cell r="J428" t="str">
            <v>П0000272</v>
          </cell>
          <cell r="N428">
            <v>12000</v>
          </cell>
        </row>
        <row r="429">
          <cell r="C429" t="str">
            <v>Сейф 1</v>
          </cell>
          <cell r="J429" t="str">
            <v>1.101.06.004</v>
          </cell>
          <cell r="N429">
            <v>15361.92</v>
          </cell>
        </row>
        <row r="430">
          <cell r="C430" t="str">
            <v>Весы электронные</v>
          </cell>
          <cell r="J430" t="str">
            <v>101143312140</v>
          </cell>
          <cell r="N430">
            <v>11000</v>
          </cell>
        </row>
        <row r="431">
          <cell r="C431" t="str">
            <v>Стол журнальный</v>
          </cell>
          <cell r="J431" t="str">
            <v>П0000258</v>
          </cell>
          <cell r="N431">
            <v>11000</v>
          </cell>
        </row>
        <row r="432">
          <cell r="C432" t="str">
            <v>Кухонный гарнитур</v>
          </cell>
          <cell r="J432" t="str">
            <v>П0000239</v>
          </cell>
          <cell r="N432">
            <v>30000</v>
          </cell>
        </row>
        <row r="433">
          <cell r="C433" t="str">
            <v>Тумба для МФУ</v>
          </cell>
          <cell r="J433" t="str">
            <v>П0000231</v>
          </cell>
          <cell r="N433">
            <v>6300</v>
          </cell>
        </row>
        <row r="434">
          <cell r="C434" t="str">
            <v>Стойка ресепшн Прямая.</v>
          </cell>
          <cell r="J434" t="str">
            <v>П0000229</v>
          </cell>
          <cell r="N434">
            <v>25000</v>
          </cell>
        </row>
        <row r="435">
          <cell r="C435" t="str">
            <v>Стул  металл-хром,фанера</v>
          </cell>
          <cell r="J435" t="str">
            <v>П0000298</v>
          </cell>
          <cell r="N435">
            <v>4550</v>
          </cell>
        </row>
        <row r="436">
          <cell r="C436" t="str">
            <v>Стул  металл-хром,фанера</v>
          </cell>
          <cell r="J436" t="str">
            <v>П0000286</v>
          </cell>
          <cell r="N436">
            <v>4550</v>
          </cell>
        </row>
        <row r="437">
          <cell r="C437" t="str">
            <v>Стул  металл-хром,фанера</v>
          </cell>
          <cell r="J437" t="str">
            <v>П0000302</v>
          </cell>
          <cell r="N437">
            <v>4550</v>
          </cell>
        </row>
        <row r="438">
          <cell r="C438" t="str">
            <v>Информационный стенд</v>
          </cell>
          <cell r="J438" t="str">
            <v>П0000354</v>
          </cell>
          <cell r="N438">
            <v>5500</v>
          </cell>
        </row>
        <row r="439">
          <cell r="C439" t="str">
            <v>Информационный стенд</v>
          </cell>
          <cell r="J439" t="str">
            <v>П0000355</v>
          </cell>
          <cell r="N439">
            <v>5500</v>
          </cell>
        </row>
        <row r="440">
          <cell r="C440" t="str">
            <v>Стул  металл-хром,фанера</v>
          </cell>
          <cell r="J440" t="str">
            <v>П0000294</v>
          </cell>
          <cell r="N440">
            <v>4550</v>
          </cell>
        </row>
        <row r="441">
          <cell r="C441" t="str">
            <v>Стул  металл-хром,фанера</v>
          </cell>
          <cell r="J441" t="str">
            <v>П0000285</v>
          </cell>
          <cell r="N441">
            <v>4550</v>
          </cell>
        </row>
        <row r="442">
          <cell r="C442" t="str">
            <v>Тумба.</v>
          </cell>
          <cell r="J442" t="str">
            <v>П0000259</v>
          </cell>
          <cell r="N442">
            <v>12000</v>
          </cell>
        </row>
        <row r="443">
          <cell r="C443" t="str">
            <v>Рулонные жалюзи LUX(ш.1,45, в.1,8 Справа)</v>
          </cell>
          <cell r="J443" t="str">
            <v>П0000216</v>
          </cell>
          <cell r="N443">
            <v>3983.44</v>
          </cell>
        </row>
        <row r="444">
          <cell r="C444" t="str">
            <v>Рулонные жалюзи LUX(ш.1,5, в.1,9 Слева)</v>
          </cell>
          <cell r="J444" t="str">
            <v>П0000217</v>
          </cell>
          <cell r="N444">
            <v>4250.68</v>
          </cell>
        </row>
        <row r="445">
          <cell r="C445" t="str">
            <v>Рулонные жалюзи LUX(ш.1,55, в.2,5 Справа)</v>
          </cell>
          <cell r="J445" t="str">
            <v>П0000223</v>
          </cell>
          <cell r="N445">
            <v>5363</v>
          </cell>
        </row>
        <row r="446">
          <cell r="C446" t="str">
            <v>Рулонные жалюзи LUX(ш.1,55, в.2,5 Справа)</v>
          </cell>
          <cell r="J446" t="str">
            <v>П0000222</v>
          </cell>
          <cell r="N446">
            <v>5363</v>
          </cell>
        </row>
        <row r="447">
          <cell r="C447" t="str">
            <v>Рулонные жалюзи LUX(ш.1,55, в.2,4 Слева)</v>
          </cell>
          <cell r="J447" t="str">
            <v>П0000220</v>
          </cell>
          <cell r="N447">
            <v>5080.28</v>
          </cell>
        </row>
        <row r="448">
          <cell r="C448" t="str">
            <v>Рулонные жалюзи LUX(ш.1,55, в.2,4 Слева)</v>
          </cell>
          <cell r="J448" t="str">
            <v>П0000219</v>
          </cell>
          <cell r="N448">
            <v>5080.28</v>
          </cell>
        </row>
        <row r="449">
          <cell r="C449" t="str">
            <v>Рулонные жалюзи LUX(ш.1,55, в.2,4 Слева)</v>
          </cell>
          <cell r="J449" t="str">
            <v>П0000221</v>
          </cell>
          <cell r="N449">
            <v>5080.28</v>
          </cell>
        </row>
        <row r="450">
          <cell r="C450" t="str">
            <v>Информационный стенд</v>
          </cell>
          <cell r="J450" t="str">
            <v>П0000352</v>
          </cell>
          <cell r="N450">
            <v>5500</v>
          </cell>
        </row>
        <row r="451">
          <cell r="C451" t="str">
            <v>Информационный стенд</v>
          </cell>
          <cell r="J451" t="str">
            <v>П0000353</v>
          </cell>
          <cell r="N451">
            <v>5500</v>
          </cell>
        </row>
        <row r="452">
          <cell r="C452" t="str">
            <v>Информационный стенд</v>
          </cell>
          <cell r="J452" t="str">
            <v>П0000351</v>
          </cell>
          <cell r="N452">
            <v>5500</v>
          </cell>
        </row>
        <row r="453">
          <cell r="C453" t="str">
            <v>СВЧ (Микроволновая печь)</v>
          </cell>
          <cell r="J453" t="str">
            <v>П0000260</v>
          </cell>
          <cell r="N453">
            <v>6500</v>
          </cell>
        </row>
        <row r="454">
          <cell r="C454" t="str">
            <v>Кофеварка МСВ-5125</v>
          </cell>
          <cell r="J454" t="str">
            <v>П0000261</v>
          </cell>
          <cell r="N454">
            <v>6900</v>
          </cell>
        </row>
        <row r="455">
          <cell r="C455" t="str">
            <v>Холодильник 310М20</v>
          </cell>
          <cell r="J455" t="str">
            <v>П0000262</v>
          </cell>
          <cell r="N455">
            <v>16000</v>
          </cell>
        </row>
        <row r="456">
          <cell r="C456" t="str">
            <v>Варочная поверхность 93320</v>
          </cell>
          <cell r="J456" t="str">
            <v>П0000265</v>
          </cell>
          <cell r="N456">
            <v>13500</v>
          </cell>
        </row>
        <row r="457">
          <cell r="C457" t="str">
            <v>Стул офисный металл-хром</v>
          </cell>
          <cell r="J457" t="str">
            <v>П0000278</v>
          </cell>
          <cell r="N457">
            <v>10000</v>
          </cell>
        </row>
        <row r="458">
          <cell r="C458" t="str">
            <v>Скамейка.Габаритный размер 1000*400*450мм</v>
          </cell>
          <cell r="J458" t="str">
            <v>П0000309</v>
          </cell>
          <cell r="N458">
            <v>3800</v>
          </cell>
        </row>
        <row r="459">
          <cell r="C459" t="str">
            <v>Скамейка.Габаритный размер 1000*400*450мм</v>
          </cell>
          <cell r="J459" t="str">
            <v>П0000316</v>
          </cell>
          <cell r="N459">
            <v>3800</v>
          </cell>
        </row>
        <row r="460">
          <cell r="C460" t="str">
            <v>Скамейка.Габаритный размер 1000*400*450мм</v>
          </cell>
          <cell r="J460" t="str">
            <v>П0000315</v>
          </cell>
          <cell r="N460">
            <v>3800</v>
          </cell>
        </row>
        <row r="461">
          <cell r="C461" t="str">
            <v>Скамейка.Габаритный размер 1000*400*450мм</v>
          </cell>
          <cell r="J461" t="str">
            <v>П0000318</v>
          </cell>
          <cell r="N461">
            <v>3800</v>
          </cell>
        </row>
        <row r="462">
          <cell r="C462" t="str">
            <v>Скамейка.Габаритный размер 1000*400*450мм</v>
          </cell>
          <cell r="J462" t="str">
            <v>П0000310</v>
          </cell>
          <cell r="N462">
            <v>3800</v>
          </cell>
        </row>
        <row r="463">
          <cell r="C463" t="str">
            <v>Скамейка.Габаритный размер 1000*400*450мм</v>
          </cell>
          <cell r="J463" t="str">
            <v>П0000311</v>
          </cell>
          <cell r="N463">
            <v>3800</v>
          </cell>
        </row>
        <row r="464">
          <cell r="C464" t="str">
            <v>Скамейка.Габаритный размер 1000*400*450мм</v>
          </cell>
          <cell r="J464" t="str">
            <v>П0000312</v>
          </cell>
          <cell r="N464">
            <v>3800</v>
          </cell>
        </row>
        <row r="465">
          <cell r="C465" t="str">
            <v>Скамейка.Габаритный размер 1000*400*450мм</v>
          </cell>
          <cell r="J465" t="str">
            <v>П0000317</v>
          </cell>
          <cell r="N465">
            <v>3800</v>
          </cell>
        </row>
        <row r="466">
          <cell r="C466" t="str">
            <v>Скамейка.Габаритный размер 1000*400*450мм</v>
          </cell>
          <cell r="J466" t="str">
            <v>П0000313</v>
          </cell>
          <cell r="N466">
            <v>3800</v>
          </cell>
        </row>
        <row r="467">
          <cell r="C467" t="str">
            <v>Скамейка.Габаритный размер 1000*400*450мм</v>
          </cell>
          <cell r="J467" t="str">
            <v>П0000308</v>
          </cell>
          <cell r="N467">
            <v>3800</v>
          </cell>
        </row>
        <row r="468">
          <cell r="C468" t="str">
            <v>Скамейка.Габаритный размер 1000*400*450мм</v>
          </cell>
          <cell r="J468" t="str">
            <v>П0000314</v>
          </cell>
          <cell r="N468">
            <v>3800</v>
          </cell>
        </row>
        <row r="469">
          <cell r="C469" t="str">
            <v>Шкафы кабинки (с ключом)</v>
          </cell>
          <cell r="J469" t="str">
            <v>П0000328</v>
          </cell>
          <cell r="N469">
            <v>5000</v>
          </cell>
        </row>
        <row r="470">
          <cell r="C470" t="str">
            <v>Шкафы кабинки (с ключом)</v>
          </cell>
          <cell r="J470" t="str">
            <v>П0000336</v>
          </cell>
          <cell r="N470">
            <v>5000</v>
          </cell>
        </row>
        <row r="471">
          <cell r="C471" t="str">
            <v>Шкафы кабинки (с ключом)</v>
          </cell>
          <cell r="J471" t="str">
            <v>П0000331</v>
          </cell>
          <cell r="N471">
            <v>5000</v>
          </cell>
        </row>
        <row r="472">
          <cell r="C472" t="str">
            <v>Шкафы кабинки (с ключом)</v>
          </cell>
          <cell r="J472" t="str">
            <v>П0000329</v>
          </cell>
          <cell r="N472">
            <v>5000</v>
          </cell>
        </row>
        <row r="473">
          <cell r="C473" t="str">
            <v>Шкафы кабинки (с ключом)</v>
          </cell>
          <cell r="J473" t="str">
            <v>П0000332</v>
          </cell>
          <cell r="N473">
            <v>5000</v>
          </cell>
        </row>
        <row r="474">
          <cell r="C474" t="str">
            <v>Шкафы кабинки (с ключом)</v>
          </cell>
          <cell r="J474" t="str">
            <v>П0000333</v>
          </cell>
          <cell r="N474">
            <v>5000</v>
          </cell>
        </row>
        <row r="475">
          <cell r="C475" t="str">
            <v>Шкафы кабинки (с ключом)</v>
          </cell>
          <cell r="J475" t="str">
            <v>П0000334</v>
          </cell>
          <cell r="N475">
            <v>5000</v>
          </cell>
        </row>
        <row r="476">
          <cell r="C476" t="str">
            <v>Шкафы кабинки (с ключом)</v>
          </cell>
          <cell r="J476" t="str">
            <v>П0000330</v>
          </cell>
          <cell r="N476">
            <v>5000</v>
          </cell>
        </row>
        <row r="477">
          <cell r="C477" t="str">
            <v>Шкафы кабинки (с ключом)</v>
          </cell>
          <cell r="J477" t="str">
            <v>П0000335</v>
          </cell>
          <cell r="N477">
            <v>5000</v>
          </cell>
        </row>
        <row r="478">
          <cell r="C478" t="str">
            <v>Шкафы кабинки (с ключом)</v>
          </cell>
          <cell r="J478" t="str">
            <v>П0000323</v>
          </cell>
          <cell r="N478">
            <v>5000</v>
          </cell>
        </row>
        <row r="479">
          <cell r="C479" t="str">
            <v>Шкафы кабинки (с ключом)</v>
          </cell>
          <cell r="J479" t="str">
            <v>П0000324</v>
          </cell>
          <cell r="N479">
            <v>5000</v>
          </cell>
        </row>
        <row r="480">
          <cell r="C480" t="str">
            <v>Шкафы кабинки (с ключом)</v>
          </cell>
          <cell r="J480" t="str">
            <v>П0000325</v>
          </cell>
          <cell r="N480">
            <v>5000</v>
          </cell>
        </row>
        <row r="481">
          <cell r="C481" t="str">
            <v>Шкафы кабинки (с ключом)</v>
          </cell>
          <cell r="J481" t="str">
            <v>П0000326</v>
          </cell>
          <cell r="N481">
            <v>5000</v>
          </cell>
        </row>
        <row r="482">
          <cell r="C482" t="str">
            <v>Шкафы кабинки (с ключом)</v>
          </cell>
          <cell r="J482" t="str">
            <v>П0000327</v>
          </cell>
          <cell r="N482">
            <v>5000</v>
          </cell>
        </row>
        <row r="483">
          <cell r="C483" t="str">
            <v>Шкафы кабинки (с ключом)</v>
          </cell>
          <cell r="J483" t="str">
            <v>П0000322</v>
          </cell>
          <cell r="N483">
            <v>5000</v>
          </cell>
        </row>
        <row r="484">
          <cell r="C484" t="str">
            <v>Шкафы кабинки (с ключом)</v>
          </cell>
          <cell r="J484" t="str">
            <v>П0000321</v>
          </cell>
          <cell r="N484">
            <v>5000</v>
          </cell>
        </row>
        <row r="485">
          <cell r="C485" t="str">
            <v>Шкафы кабинки (с ключом)</v>
          </cell>
          <cell r="J485" t="str">
            <v>П0000320</v>
          </cell>
          <cell r="N485">
            <v>5000</v>
          </cell>
        </row>
        <row r="486">
          <cell r="C486" t="str">
            <v>Шкафы кабинки (с ключом)</v>
          </cell>
          <cell r="J486" t="str">
            <v>П0000319</v>
          </cell>
          <cell r="N486">
            <v>5000</v>
          </cell>
        </row>
        <row r="487">
          <cell r="C487" t="str">
            <v>Диван,габаритные размеры 1800*880*660</v>
          </cell>
          <cell r="J487" t="str">
            <v>П0000341</v>
          </cell>
          <cell r="N487">
            <v>28000</v>
          </cell>
        </row>
        <row r="488">
          <cell r="C488" t="str">
            <v>Стеллаж</v>
          </cell>
          <cell r="J488" t="str">
            <v>П0000169</v>
          </cell>
          <cell r="N488">
            <v>8049</v>
          </cell>
        </row>
        <row r="489">
          <cell r="C489" t="str">
            <v>Стеллаж</v>
          </cell>
          <cell r="J489" t="str">
            <v>П0000168</v>
          </cell>
          <cell r="N489">
            <v>8049</v>
          </cell>
        </row>
        <row r="490">
          <cell r="C490" t="str">
            <v>Сушилка для рук Ksitex M-7777 JET скоростная</v>
          </cell>
          <cell r="J490" t="str">
            <v>П0000228</v>
          </cell>
          <cell r="N490">
            <v>27200</v>
          </cell>
        </row>
        <row r="491">
          <cell r="C491" t="str">
            <v>Сушилка для рук Ksitex M-7777 JET скоростная</v>
          </cell>
          <cell r="J491" t="str">
            <v>П0000226</v>
          </cell>
          <cell r="N491">
            <v>27200</v>
          </cell>
        </row>
        <row r="492">
          <cell r="C492" t="str">
            <v>Сушилка для рук Ksitex M-7777 JET скоростная</v>
          </cell>
          <cell r="J492" t="str">
            <v>П0000227</v>
          </cell>
          <cell r="N492">
            <v>27200</v>
          </cell>
        </row>
        <row r="493">
          <cell r="C493" t="str">
            <v>Стул  металл-хром,фанера</v>
          </cell>
          <cell r="J493" t="str">
            <v>П0000283</v>
          </cell>
          <cell r="N493">
            <v>4550</v>
          </cell>
        </row>
        <row r="494">
          <cell r="C494" t="str">
            <v>Стул  металл-хром,фанера</v>
          </cell>
          <cell r="J494" t="str">
            <v>П0000300</v>
          </cell>
          <cell r="N494">
            <v>4550</v>
          </cell>
        </row>
        <row r="495">
          <cell r="C495" t="str">
            <v>Стул  металл-хром,фанера</v>
          </cell>
          <cell r="J495" t="str">
            <v>П0000284</v>
          </cell>
          <cell r="N495">
            <v>4550</v>
          </cell>
        </row>
        <row r="496">
          <cell r="C496" t="str">
            <v>Вешалка-стойка</v>
          </cell>
          <cell r="J496" t="str">
            <v>1100</v>
          </cell>
          <cell r="N496">
            <v>4485</v>
          </cell>
        </row>
        <row r="497">
          <cell r="C497" t="str">
            <v>Ключница КВ-70 на 70 ключей</v>
          </cell>
          <cell r="J497" t="str">
            <v>П0000224</v>
          </cell>
          <cell r="N497">
            <v>3980</v>
          </cell>
        </row>
        <row r="498">
          <cell r="C498" t="str">
            <v>Сушилка для рук Ksitex M-1250В JET,двигатель 550Вт</v>
          </cell>
          <cell r="J498" t="str">
            <v>П0000225</v>
          </cell>
          <cell r="N498">
            <v>7950</v>
          </cell>
        </row>
        <row r="499">
          <cell r="C499" t="str">
            <v>Стойка ресепшн Угловая.</v>
          </cell>
          <cell r="J499" t="str">
            <v>П0000230</v>
          </cell>
          <cell r="N499">
            <v>45000</v>
          </cell>
        </row>
        <row r="500">
          <cell r="C500" t="str">
            <v>Трибуна</v>
          </cell>
          <cell r="J500" t="str">
            <v>П0000232</v>
          </cell>
          <cell r="N500">
            <v>12000</v>
          </cell>
        </row>
        <row r="501">
          <cell r="C501" t="str">
            <v>Столы большие</v>
          </cell>
          <cell r="J501" t="str">
            <v>П0000237</v>
          </cell>
          <cell r="N501">
            <v>16000</v>
          </cell>
        </row>
        <row r="502">
          <cell r="C502" t="str">
            <v>Стул  металл-хром,фанера</v>
          </cell>
          <cell r="J502" t="str">
            <v>П0000295</v>
          </cell>
          <cell r="N502">
            <v>4550</v>
          </cell>
        </row>
        <row r="503">
          <cell r="C503" t="str">
            <v>Столы большие</v>
          </cell>
          <cell r="J503" t="str">
            <v>П0000234</v>
          </cell>
          <cell r="N503">
            <v>16000</v>
          </cell>
        </row>
        <row r="504">
          <cell r="C504" t="str">
            <v>Столы большие</v>
          </cell>
          <cell r="J504" t="str">
            <v>П0000236</v>
          </cell>
          <cell r="N504">
            <v>16000</v>
          </cell>
        </row>
        <row r="505">
          <cell r="C505" t="str">
            <v>Столы большие</v>
          </cell>
          <cell r="J505" t="str">
            <v>П0000233</v>
          </cell>
          <cell r="N505">
            <v>16000</v>
          </cell>
        </row>
        <row r="506">
          <cell r="C506" t="str">
            <v>Столы большие</v>
          </cell>
          <cell r="J506" t="str">
            <v>П0000238</v>
          </cell>
          <cell r="N506">
            <v>16000</v>
          </cell>
        </row>
        <row r="507">
          <cell r="C507" t="str">
            <v>Напольная гардеробная тумба</v>
          </cell>
          <cell r="J507" t="str">
            <v>П0000240</v>
          </cell>
          <cell r="N507">
            <v>30000</v>
          </cell>
        </row>
        <row r="508">
          <cell r="C508" t="str">
            <v>Напольная гардеробная тумба</v>
          </cell>
          <cell r="J508" t="str">
            <v>П0000241</v>
          </cell>
          <cell r="N508">
            <v>30000</v>
          </cell>
        </row>
        <row r="509">
          <cell r="C509" t="str">
            <v>Стеллаж.</v>
          </cell>
          <cell r="J509" t="str">
            <v>П0000257</v>
          </cell>
          <cell r="N509">
            <v>28000</v>
          </cell>
        </row>
        <row r="510">
          <cell r="C510" t="str">
            <v>Стеллаж.</v>
          </cell>
          <cell r="J510" t="str">
            <v>П0000254</v>
          </cell>
          <cell r="N510">
            <v>28000</v>
          </cell>
        </row>
        <row r="511">
          <cell r="C511" t="str">
            <v>Стеллаж.</v>
          </cell>
          <cell r="J511" t="str">
            <v>П0000256</v>
          </cell>
          <cell r="N511">
            <v>28000</v>
          </cell>
        </row>
        <row r="512">
          <cell r="C512" t="str">
            <v>Стеллаж.</v>
          </cell>
          <cell r="J512" t="str">
            <v>П0000255</v>
          </cell>
          <cell r="N512">
            <v>28000</v>
          </cell>
        </row>
        <row r="513">
          <cell r="C513" t="str">
            <v>Стул  металл-хром,фанера</v>
          </cell>
          <cell r="J513" t="str">
            <v>П0000301</v>
          </cell>
          <cell r="N513">
            <v>4550</v>
          </cell>
        </row>
        <row r="514">
          <cell r="C514" t="str">
            <v>Стул  металл-хром,фанера</v>
          </cell>
          <cell r="J514" t="str">
            <v>П0000299</v>
          </cell>
          <cell r="N514">
            <v>4550</v>
          </cell>
        </row>
        <row r="515">
          <cell r="C515" t="str">
            <v>Радиатор 11</v>
          </cell>
          <cell r="J515" t="str">
            <v>041400000000020</v>
          </cell>
          <cell r="N515">
            <v>3192</v>
          </cell>
        </row>
        <row r="516">
          <cell r="C516" t="str">
            <v>Столы большие</v>
          </cell>
          <cell r="J516" t="str">
            <v>П0000235</v>
          </cell>
          <cell r="N516">
            <v>16000</v>
          </cell>
        </row>
        <row r="517">
          <cell r="C517" t="str">
            <v>Стул  металл-хром,фанера</v>
          </cell>
          <cell r="J517" t="str">
            <v>П0000296</v>
          </cell>
          <cell r="N517">
            <v>4550</v>
          </cell>
        </row>
        <row r="518">
          <cell r="C518" t="str">
            <v>Стул  металл-хром,фанера</v>
          </cell>
          <cell r="J518" t="str">
            <v>П0000282</v>
          </cell>
          <cell r="N518">
            <v>4550</v>
          </cell>
        </row>
        <row r="519">
          <cell r="C519" t="str">
            <v>Стеллаж металлический</v>
          </cell>
          <cell r="J519" t="str">
            <v>101060002113</v>
          </cell>
          <cell r="N519">
            <v>13193.67</v>
          </cell>
        </row>
        <row r="520">
          <cell r="C520" t="str">
            <v>Стеллаж металлический</v>
          </cell>
          <cell r="J520" t="str">
            <v>101060002115</v>
          </cell>
          <cell r="N520">
            <v>13193.67</v>
          </cell>
        </row>
        <row r="521">
          <cell r="C521" t="str">
            <v>Стеллаж металлический</v>
          </cell>
          <cell r="J521" t="str">
            <v>101060002114</v>
          </cell>
          <cell r="N521">
            <v>13193.67</v>
          </cell>
        </row>
        <row r="522">
          <cell r="C522" t="str">
            <v>Стеллаж металлический</v>
          </cell>
          <cell r="J522" t="str">
            <v>101060002116</v>
          </cell>
          <cell r="N522">
            <v>13193.67</v>
          </cell>
        </row>
        <row r="523">
          <cell r="C523" t="str">
            <v>Стеллаж 11-300</v>
          </cell>
          <cell r="J523" t="str">
            <v>П0000214</v>
          </cell>
          <cell r="N523">
            <v>3300</v>
          </cell>
        </row>
        <row r="524">
          <cell r="C524" t="str">
            <v>Стеллаж 11-300</v>
          </cell>
          <cell r="J524" t="str">
            <v>П0000213</v>
          </cell>
          <cell r="N524">
            <v>3300</v>
          </cell>
        </row>
        <row r="525">
          <cell r="C525" t="str">
            <v>Рулонные жалюзи LUX(ш.1,38, в.1,9 Справа)</v>
          </cell>
          <cell r="J525" t="str">
            <v>П0000215</v>
          </cell>
          <cell r="N525">
            <v>3996.36</v>
          </cell>
        </row>
        <row r="526">
          <cell r="C526" t="str">
            <v>Рулонные жалюзи LUX(ш.1,5, в.1,9 Справа)</v>
          </cell>
          <cell r="J526" t="str">
            <v>П0000218</v>
          </cell>
          <cell r="N526">
            <v>4250.68</v>
          </cell>
        </row>
        <row r="527">
          <cell r="C527" t="str">
            <v>Стул  металл-хром,фанера</v>
          </cell>
          <cell r="J527" t="str">
            <v>П0000281</v>
          </cell>
          <cell r="N527">
            <v>4550</v>
          </cell>
        </row>
        <row r="528">
          <cell r="C528" t="str">
            <v>Стул  металл-хром,фанера</v>
          </cell>
          <cell r="J528" t="str">
            <v>П0000288</v>
          </cell>
          <cell r="N528">
            <v>4550</v>
          </cell>
        </row>
        <row r="529">
          <cell r="C529" t="str">
            <v>ЭРГО Ш61-04Lз Шкаф для одежды 40*45*200 (береза)</v>
          </cell>
          <cell r="J529" t="str">
            <v>П0000167</v>
          </cell>
          <cell r="N529">
            <v>5668</v>
          </cell>
        </row>
        <row r="530">
          <cell r="C530" t="str">
            <v>ЭРГО Ш61-04Lз Шкаф для одежды 40*45*200 (береза)</v>
          </cell>
          <cell r="J530" t="str">
            <v>П0000166</v>
          </cell>
          <cell r="N530">
            <v>5668</v>
          </cell>
        </row>
        <row r="531">
          <cell r="C531" t="str">
            <v>ЭРГО СТ2-14 Стол 140*80*76(береза)</v>
          </cell>
          <cell r="J531" t="str">
            <v>П0000170</v>
          </cell>
          <cell r="N531">
            <v>7254</v>
          </cell>
        </row>
        <row r="532">
          <cell r="C532" t="str">
            <v>ЭРГО СТ2-14 Стол 140*80*76(береза)</v>
          </cell>
          <cell r="J532" t="str">
            <v>П0000172</v>
          </cell>
          <cell r="N532">
            <v>7254</v>
          </cell>
        </row>
        <row r="533">
          <cell r="C533" t="str">
            <v>ЭРГО СТ2-14 Стол 140*80*76(береза)</v>
          </cell>
          <cell r="J533" t="str">
            <v>П0000171</v>
          </cell>
          <cell r="N533">
            <v>7254</v>
          </cell>
        </row>
        <row r="534">
          <cell r="C534" t="str">
            <v>ЭРГО СТ2-14 Стол 140*80*76(береза)</v>
          </cell>
          <cell r="J534" t="str">
            <v>П0000173</v>
          </cell>
          <cell r="N534">
            <v>7254</v>
          </cell>
        </row>
        <row r="535">
          <cell r="C535" t="str">
            <v>Кулер!</v>
          </cell>
          <cell r="J535" t="str">
            <v>П0000180</v>
          </cell>
          <cell r="N535">
            <v>7300</v>
          </cell>
        </row>
        <row r="537">
          <cell r="C537" t="str">
            <v>Секция 1,2</v>
          </cell>
          <cell r="J537" t="str">
            <v>19</v>
          </cell>
          <cell r="N537">
            <v>7569.2</v>
          </cell>
        </row>
        <row r="538">
          <cell r="C538" t="str">
            <v>Секция 60003</v>
          </cell>
          <cell r="J538" t="str">
            <v>26/1</v>
          </cell>
          <cell r="N538">
            <v>3634.74</v>
          </cell>
        </row>
        <row r="539">
          <cell r="C539" t="str">
            <v>СВЧ печь</v>
          </cell>
          <cell r="J539" t="str">
            <v>04140000000020</v>
          </cell>
          <cell r="N539">
            <v>3631</v>
          </cell>
        </row>
        <row r="540">
          <cell r="C540" t="str">
            <v>Диван,габаритные размеры 1800*880*660</v>
          </cell>
          <cell r="J540" t="str">
            <v>П0000340</v>
          </cell>
          <cell r="N540">
            <v>28000</v>
          </cell>
        </row>
        <row r="541">
          <cell r="C541" t="str">
            <v>Гардероб ГБ1</v>
          </cell>
          <cell r="J541" t="str">
            <v>13600066</v>
          </cell>
          <cell r="N541">
            <v>3344</v>
          </cell>
        </row>
        <row r="542">
          <cell r="C542" t="str">
            <v>Шкаф металлический двухстворчатый с замком</v>
          </cell>
          <cell r="J542" t="str">
            <v>1.101.06.094</v>
          </cell>
          <cell r="N542">
            <v>7232</v>
          </cell>
        </row>
        <row r="543">
          <cell r="C543" t="str">
            <v>Секция 1,8</v>
          </cell>
          <cell r="J543" t="str">
            <v>20</v>
          </cell>
          <cell r="N543">
            <v>8459.4699999999993</v>
          </cell>
        </row>
        <row r="544">
          <cell r="C544" t="str">
            <v>Секция 1,8 цв</v>
          </cell>
          <cell r="J544" t="str">
            <v>21</v>
          </cell>
          <cell r="N544">
            <v>5626.1</v>
          </cell>
        </row>
        <row r="545">
          <cell r="C545" t="str">
            <v>Секция 60003 с4</v>
          </cell>
          <cell r="J545" t="str">
            <v>28/1</v>
          </cell>
          <cell r="N545">
            <v>3634.74</v>
          </cell>
        </row>
        <row r="546">
          <cell r="C546" t="str">
            <v>Диван офисный</v>
          </cell>
          <cell r="J546" t="str">
            <v>корр00000000000000000000000035</v>
          </cell>
          <cell r="N546">
            <v>6000.3</v>
          </cell>
        </row>
        <row r="548">
          <cell r="C548" t="str">
            <v>Инвентарь для пейнтбола -комплект наувных укрытий</v>
          </cell>
          <cell r="J548" t="str">
            <v>1.101.06.035.1</v>
          </cell>
          <cell r="N548">
            <v>11200</v>
          </cell>
        </row>
        <row r="549">
          <cell r="C549" t="str">
            <v>Инвентарь для пейнтбола -сетка пластиковая</v>
          </cell>
          <cell r="J549" t="str">
            <v>1.101.06.034.1</v>
          </cell>
          <cell r="N549">
            <v>21400</v>
          </cell>
        </row>
        <row r="550">
          <cell r="C550" t="str">
            <v>сетка пластиковая</v>
          </cell>
          <cell r="J550" t="str">
            <v>1.101.06.099</v>
          </cell>
          <cell r="N550">
            <v>21400</v>
          </cell>
        </row>
        <row r="551">
          <cell r="C551" t="str">
            <v>Сейф 2</v>
          </cell>
          <cell r="J551" t="str">
            <v>1.101.06.005</v>
          </cell>
          <cell r="N551">
            <v>13167.36</v>
          </cell>
        </row>
        <row r="552">
          <cell r="C552" t="str">
            <v>Шкаф железный бухгалтерский</v>
          </cell>
          <cell r="J552" t="str">
            <v>1.101.06.092</v>
          </cell>
          <cell r="N552">
            <v>3447.36</v>
          </cell>
        </row>
        <row r="553">
          <cell r="C553" t="str">
            <v>Палатка УСТ-56</v>
          </cell>
          <cell r="J553" t="str">
            <v>1.101.06.121/1</v>
          </cell>
          <cell r="N553">
            <v>45000</v>
          </cell>
        </row>
        <row r="554">
          <cell r="C554" t="str">
            <v>Стеллаж складской СС-011</v>
          </cell>
          <cell r="J554" t="str">
            <v>31065306</v>
          </cell>
          <cell r="N554">
            <v>3085</v>
          </cell>
        </row>
        <row r="555">
          <cell r="C555" t="str">
            <v>Полевая кухня</v>
          </cell>
          <cell r="J555" t="str">
            <v>1.01.04.024</v>
          </cell>
          <cell r="N555">
            <v>13728</v>
          </cell>
        </row>
        <row r="556">
          <cell r="C556" t="str">
            <v>Наковальня 95 кг</v>
          </cell>
          <cell r="J556" t="str">
            <v>101060001984</v>
          </cell>
          <cell r="N556">
            <v>5540</v>
          </cell>
        </row>
        <row r="557">
          <cell r="C557" t="str">
            <v>Стеллаж складской СС-011</v>
          </cell>
          <cell r="J557" t="str">
            <v>31065307</v>
          </cell>
          <cell r="N557">
            <v>3085</v>
          </cell>
        </row>
        <row r="558">
          <cell r="C558" t="str">
            <v>Кухня полевая КП-130</v>
          </cell>
          <cell r="J558" t="str">
            <v>1010361100000178</v>
          </cell>
          <cell r="N558">
            <v>80000</v>
          </cell>
        </row>
        <row r="559">
          <cell r="C559" t="str">
            <v>Кухня полевая П30</v>
          </cell>
          <cell r="J559" t="str">
            <v>корр00000000000000000000000028</v>
          </cell>
          <cell r="N559">
            <v>42500</v>
          </cell>
        </row>
        <row r="560">
          <cell r="C560" t="str">
            <v>Мобильный стенд 2*3м</v>
          </cell>
          <cell r="J560" t="str">
            <v>1031</v>
          </cell>
          <cell r="N560">
            <v>3500</v>
          </cell>
        </row>
        <row r="561">
          <cell r="C561" t="str">
            <v>Бак для воды 220л "Анион"</v>
          </cell>
          <cell r="J561" t="str">
            <v>31036119</v>
          </cell>
          <cell r="N561">
            <v>4500</v>
          </cell>
        </row>
        <row r="562">
          <cell r="C562" t="str">
            <v>Бак для воды 220л "Анион"</v>
          </cell>
          <cell r="J562" t="str">
            <v>31036120</v>
          </cell>
          <cell r="N562">
            <v>4500</v>
          </cell>
        </row>
        <row r="563">
          <cell r="C563" t="str">
            <v>Комплект "Трибуна"</v>
          </cell>
          <cell r="J563" t="str">
            <v>101060001988</v>
          </cell>
          <cell r="N563">
            <v>99950</v>
          </cell>
        </row>
        <row r="564">
          <cell r="C564" t="str">
            <v>Оборудование газо-сварочное (переносной ОСА-10 ацетилен)</v>
          </cell>
          <cell r="J564" t="str">
            <v>П0000061</v>
          </cell>
          <cell r="N564">
            <v>27267.3</v>
          </cell>
        </row>
        <row r="565">
          <cell r="C565" t="str">
            <v>Стеллаж складской СС-011</v>
          </cell>
          <cell r="J565" t="str">
            <v>31065304</v>
          </cell>
          <cell r="N565">
            <v>3085</v>
          </cell>
        </row>
        <row r="566">
          <cell r="C566" t="str">
            <v>Шкаф металлический</v>
          </cell>
          <cell r="J566" t="str">
            <v>11</v>
          </cell>
          <cell r="N566">
            <v>3239.77</v>
          </cell>
        </row>
        <row r="567">
          <cell r="C567" t="str">
            <v>Палатка УСТ-56</v>
          </cell>
          <cell r="J567" t="str">
            <v>1.101.06.121/2</v>
          </cell>
          <cell r="N567">
            <v>45000</v>
          </cell>
        </row>
        <row r="568">
          <cell r="C568" t="str">
            <v>Тепловая газовая пушка</v>
          </cell>
          <cell r="J568" t="str">
            <v>362012178</v>
          </cell>
          <cell r="N568">
            <v>15305</v>
          </cell>
        </row>
        <row r="569">
          <cell r="C569" t="str">
            <v>Кондиционер</v>
          </cell>
          <cell r="J569" t="str">
            <v>П0000143</v>
          </cell>
          <cell r="N569">
            <v>90990</v>
          </cell>
        </row>
        <row r="570">
          <cell r="C570" t="str">
            <v>Контейнер для мусора</v>
          </cell>
          <cell r="J570" t="str">
            <v>31036226</v>
          </cell>
          <cell r="N570">
            <v>9390</v>
          </cell>
        </row>
        <row r="571">
          <cell r="C571" t="str">
            <v>Коньтейнер для мусора</v>
          </cell>
          <cell r="J571" t="str">
            <v>31036227</v>
          </cell>
          <cell r="N571">
            <v>9390</v>
          </cell>
        </row>
        <row r="572">
          <cell r="C572" t="str">
            <v>Универсальная лестница трехсекционная 3*16 9316 Алюмет</v>
          </cell>
          <cell r="J572" t="str">
            <v>П0000078</v>
          </cell>
          <cell r="N572">
            <v>28300</v>
          </cell>
        </row>
        <row r="573">
          <cell r="C573" t="str">
            <v>Стеллаж складской СС-011</v>
          </cell>
          <cell r="J573" t="str">
            <v>31065301</v>
          </cell>
          <cell r="N573">
            <v>3085</v>
          </cell>
        </row>
        <row r="574">
          <cell r="C574" t="str">
            <v>Стеллаж складской СС-011</v>
          </cell>
          <cell r="J574" t="str">
            <v>31065302</v>
          </cell>
          <cell r="N574">
            <v>3085</v>
          </cell>
        </row>
        <row r="575">
          <cell r="C575" t="str">
            <v>Стеллаж складской СС-011</v>
          </cell>
          <cell r="J575" t="str">
            <v>31065303</v>
          </cell>
          <cell r="N575">
            <v>3085</v>
          </cell>
        </row>
        <row r="576">
          <cell r="C576" t="str">
            <v>Стеллаж складской СС-011</v>
          </cell>
          <cell r="J576" t="str">
            <v>31065305</v>
          </cell>
          <cell r="N576">
            <v>3085</v>
          </cell>
        </row>
        <row r="577">
          <cell r="C577" t="str">
            <v>Генератор Вепрь АБП 6-230 ВР-БГС</v>
          </cell>
          <cell r="J577" t="str">
            <v>1.101.04.017</v>
          </cell>
          <cell r="N577">
            <v>57000</v>
          </cell>
        </row>
        <row r="578">
          <cell r="C578" t="str">
            <v>Инвентарь для пейнтбола -комплект наувных укрытий</v>
          </cell>
          <cell r="J578" t="str">
            <v>1.01.06.037.1</v>
          </cell>
          <cell r="N578">
            <v>11200</v>
          </cell>
        </row>
        <row r="579">
          <cell r="C579" t="str">
            <v>Инвентарь для пейнтбола -комплект наувных укрытий</v>
          </cell>
          <cell r="J579" t="str">
            <v>1.101.06.036.1</v>
          </cell>
          <cell r="N579">
            <v>11200</v>
          </cell>
        </row>
        <row r="581">
          <cell r="C581" t="str">
            <v>Тумба приставная*</v>
          </cell>
          <cell r="J581" t="str">
            <v>корр00000000000000000000000020</v>
          </cell>
          <cell r="N581">
            <v>5000</v>
          </cell>
        </row>
        <row r="582">
          <cell r="C582" t="str">
            <v>Скамья</v>
          </cell>
          <cell r="J582" t="str">
            <v>корр00000000000000000000000047</v>
          </cell>
          <cell r="N582">
            <v>4650</v>
          </cell>
        </row>
        <row r="583">
          <cell r="C583" t="str">
            <v>Мешок боксерский</v>
          </cell>
          <cell r="J583" t="str">
            <v>903</v>
          </cell>
          <cell r="N583">
            <v>3500</v>
          </cell>
        </row>
        <row r="584">
          <cell r="C584" t="str">
            <v>Мешок боксерский</v>
          </cell>
          <cell r="J584" t="str">
            <v>904</v>
          </cell>
          <cell r="N584">
            <v>3500</v>
          </cell>
        </row>
        <row r="585">
          <cell r="C585" t="str">
            <v>Подушка настенная боксерская</v>
          </cell>
          <cell r="J585" t="str">
            <v>906</v>
          </cell>
          <cell r="N585">
            <v>9500</v>
          </cell>
        </row>
        <row r="586">
          <cell r="C586" t="str">
            <v>Кабинка металлическая д/раздевалки</v>
          </cell>
          <cell r="J586" t="str">
            <v>13600104</v>
          </cell>
          <cell r="N586">
            <v>5000.25</v>
          </cell>
        </row>
        <row r="587">
          <cell r="C587" t="str">
            <v>Кабинка металлическая д/раздевалки</v>
          </cell>
          <cell r="J587" t="str">
            <v>13600103</v>
          </cell>
          <cell r="N587">
            <v>5000.25</v>
          </cell>
        </row>
        <row r="588">
          <cell r="C588" t="str">
            <v>Скамья</v>
          </cell>
          <cell r="J588" t="str">
            <v>31036124</v>
          </cell>
          <cell r="N588">
            <v>6825</v>
          </cell>
        </row>
        <row r="589">
          <cell r="C589" t="str">
            <v>Скамья</v>
          </cell>
          <cell r="J589" t="str">
            <v>корр00000000000000000000000049</v>
          </cell>
          <cell r="N589">
            <v>4650</v>
          </cell>
        </row>
        <row r="590">
          <cell r="C590" t="str">
            <v>Кабинка металлическая д/раздевалки</v>
          </cell>
          <cell r="J590" t="str">
            <v>13600102</v>
          </cell>
          <cell r="N590">
            <v>5000.25</v>
          </cell>
        </row>
        <row r="591">
          <cell r="C591" t="str">
            <v>Ресепшен Администрации</v>
          </cell>
          <cell r="J591" t="str">
            <v>корр00000000000000000000000013</v>
          </cell>
          <cell r="N591">
            <v>10000</v>
          </cell>
        </row>
        <row r="592">
          <cell r="C592" t="str">
            <v>Скамья</v>
          </cell>
          <cell r="J592" t="str">
            <v>31036122</v>
          </cell>
          <cell r="N592">
            <v>6825</v>
          </cell>
        </row>
        <row r="593">
          <cell r="C593" t="str">
            <v>Кулер напольный</v>
          </cell>
          <cell r="J593" t="str">
            <v>13400061</v>
          </cell>
          <cell r="N593">
            <v>6000</v>
          </cell>
        </row>
        <row r="594">
          <cell r="C594" t="str">
            <v>Стол офисный</v>
          </cell>
          <cell r="J594" t="str">
            <v>корр00000000000000000000000014</v>
          </cell>
          <cell r="N594">
            <v>5000</v>
          </cell>
        </row>
        <row r="595">
          <cell r="C595" t="str">
            <v>Мешок боксерский</v>
          </cell>
          <cell r="J595" t="str">
            <v>901</v>
          </cell>
          <cell r="N595">
            <v>3500</v>
          </cell>
        </row>
        <row r="596">
          <cell r="C596" t="str">
            <v>Кабинка металлическая д/раздевалки</v>
          </cell>
          <cell r="J596" t="str">
            <v>13600107</v>
          </cell>
          <cell r="N596">
            <v>5000.25</v>
          </cell>
        </row>
        <row r="597">
          <cell r="C597" t="str">
            <v>Универсальная лестница трансформер 4*5 Эйфель "Классик"</v>
          </cell>
          <cell r="J597" t="str">
            <v>П0000077</v>
          </cell>
          <cell r="N597">
            <v>7800</v>
          </cell>
        </row>
        <row r="598">
          <cell r="C598" t="str">
            <v>Мешок боксерский</v>
          </cell>
          <cell r="J598" t="str">
            <v>902</v>
          </cell>
          <cell r="N598">
            <v>3500</v>
          </cell>
        </row>
        <row r="599">
          <cell r="C599" t="str">
            <v>Вентилятор круглый канальный TUBE 200XL</v>
          </cell>
          <cell r="J599" t="str">
            <v>корр00000000000000000000000097</v>
          </cell>
          <cell r="N599">
            <v>5940</v>
          </cell>
        </row>
        <row r="600">
          <cell r="C600" t="str">
            <v>Кабинка металлическая д/раздевалки</v>
          </cell>
          <cell r="J600" t="str">
            <v>13600110</v>
          </cell>
          <cell r="N600">
            <v>5000.25</v>
          </cell>
        </row>
        <row r="601">
          <cell r="C601" t="str">
            <v>Скамья</v>
          </cell>
          <cell r="J601" t="str">
            <v>корр00000000000000000000000045</v>
          </cell>
          <cell r="N601">
            <v>4650</v>
          </cell>
        </row>
        <row r="602">
          <cell r="C602" t="str">
            <v>Кабинка металлическая д/раздевалки</v>
          </cell>
          <cell r="J602" t="str">
            <v>13600109</v>
          </cell>
          <cell r="N602">
            <v>5000.25</v>
          </cell>
        </row>
        <row r="603">
          <cell r="C603" t="str">
            <v>Шкаф для документов и оргтехники</v>
          </cell>
          <cell r="J603" t="str">
            <v>корр00000000000000000000000015</v>
          </cell>
          <cell r="N603">
            <v>15000</v>
          </cell>
        </row>
        <row r="604">
          <cell r="C604" t="str">
            <v>Тепловая завеса</v>
          </cell>
          <cell r="J604" t="str">
            <v>13400062</v>
          </cell>
          <cell r="N604">
            <v>20000</v>
          </cell>
        </row>
        <row r="605">
          <cell r="C605" t="str">
            <v>Шкаф закрытый для одежды</v>
          </cell>
          <cell r="J605" t="str">
            <v>корр00000000000000000000000016</v>
          </cell>
          <cell r="N605">
            <v>20000</v>
          </cell>
        </row>
        <row r="606">
          <cell r="C606" t="str">
            <v>Шкаф с остекленными дверками</v>
          </cell>
          <cell r="J606" t="str">
            <v>корр00000000000000000000000017</v>
          </cell>
          <cell r="N606">
            <v>17000</v>
          </cell>
        </row>
        <row r="607">
          <cell r="C607" t="str">
            <v>Шкаф с остекленными дверками*</v>
          </cell>
          <cell r="J607" t="str">
            <v>корр00000000000000000000000018</v>
          </cell>
          <cell r="N607">
            <v>17000</v>
          </cell>
        </row>
        <row r="608">
          <cell r="C608" t="str">
            <v>Тумба приставная</v>
          </cell>
          <cell r="J608" t="str">
            <v>корр00000000000000000000000019</v>
          </cell>
          <cell r="N608">
            <v>5000</v>
          </cell>
        </row>
        <row r="609">
          <cell r="C609" t="str">
            <v>Скамья</v>
          </cell>
          <cell r="J609" t="str">
            <v>корр00000000000000000000000048</v>
          </cell>
          <cell r="N609">
            <v>4650</v>
          </cell>
        </row>
        <row r="610">
          <cell r="C610" t="str">
            <v>Ковер с ворсом на резиновой основе</v>
          </cell>
          <cell r="J610" t="str">
            <v>корр00000000000000000000000027</v>
          </cell>
          <cell r="N610">
            <v>9005.4</v>
          </cell>
        </row>
        <row r="611">
          <cell r="C611" t="str">
            <v>Скамья</v>
          </cell>
          <cell r="J611" t="str">
            <v>31036125</v>
          </cell>
          <cell r="N611">
            <v>6825</v>
          </cell>
        </row>
        <row r="612">
          <cell r="C612" t="str">
            <v>Диван офисный</v>
          </cell>
          <cell r="J612" t="str">
            <v>корр00000000000000000000000036</v>
          </cell>
          <cell r="N612">
            <v>5999.7</v>
          </cell>
        </row>
        <row r="613">
          <cell r="C613" t="str">
            <v>Вывеска 1,5мх2,45мх0,33м</v>
          </cell>
          <cell r="J613" t="str">
            <v>корр00000000000000000000000040</v>
          </cell>
          <cell r="N613">
            <v>50000</v>
          </cell>
        </row>
        <row r="614">
          <cell r="C614" t="str">
            <v>Зеркало</v>
          </cell>
          <cell r="J614" t="str">
            <v>корр00000000000000000000000041</v>
          </cell>
          <cell r="N614">
            <v>5000</v>
          </cell>
        </row>
        <row r="615">
          <cell r="C615" t="str">
            <v>Зеркало</v>
          </cell>
          <cell r="J615" t="str">
            <v>корр00000000000000000000000042</v>
          </cell>
          <cell r="N615">
            <v>5000</v>
          </cell>
        </row>
        <row r="616">
          <cell r="C616" t="str">
            <v>Зеркало</v>
          </cell>
          <cell r="J616" t="str">
            <v>корр00000000000000000000000043</v>
          </cell>
          <cell r="N616">
            <v>5000</v>
          </cell>
        </row>
        <row r="617">
          <cell r="C617" t="str">
            <v>Кабинка металлическая д/раздевалки</v>
          </cell>
          <cell r="J617" t="str">
            <v>13600108</v>
          </cell>
          <cell r="N617">
            <v>5000.25</v>
          </cell>
        </row>
        <row r="618">
          <cell r="C618" t="str">
            <v>Скамья универсальная</v>
          </cell>
          <cell r="J618" t="str">
            <v>корр00000000000000000000000054</v>
          </cell>
          <cell r="N618">
            <v>13000</v>
          </cell>
        </row>
        <row r="619">
          <cell r="C619" t="str">
            <v>Силовой тренажер</v>
          </cell>
          <cell r="J619" t="str">
            <v>корр00000000000000000000000057</v>
          </cell>
          <cell r="N619">
            <v>55000</v>
          </cell>
        </row>
        <row r="620">
          <cell r="C620" t="str">
            <v>Защитные жалюзи (рольставни)</v>
          </cell>
          <cell r="J620" t="str">
            <v>корр00000000000000000000000067</v>
          </cell>
          <cell r="N620">
            <v>11882.53</v>
          </cell>
        </row>
        <row r="621">
          <cell r="C621" t="str">
            <v>Защитные жалюзи (рольставни)</v>
          </cell>
          <cell r="J621" t="str">
            <v>корр00000000000000000000000069</v>
          </cell>
          <cell r="N621">
            <v>11882.53</v>
          </cell>
        </row>
        <row r="622">
          <cell r="C622" t="str">
            <v>Защитные жалюзи (рольставни)</v>
          </cell>
          <cell r="J622" t="str">
            <v>корр00000000000000000000000070</v>
          </cell>
          <cell r="N622">
            <v>11882.53</v>
          </cell>
        </row>
        <row r="623">
          <cell r="C623" t="str">
            <v>Защитные жалюзи (рольставни)</v>
          </cell>
          <cell r="J623" t="str">
            <v>корр00000000000000000000000071</v>
          </cell>
          <cell r="N623">
            <v>11882.53</v>
          </cell>
        </row>
        <row r="624">
          <cell r="C624" t="str">
            <v>Защитные жалюзи (рольставни)</v>
          </cell>
          <cell r="J624" t="str">
            <v>корр00000000000000000000000072</v>
          </cell>
          <cell r="N624">
            <v>11882.53</v>
          </cell>
        </row>
        <row r="625">
          <cell r="C625" t="str">
            <v>Защитные жалюзи (рольставни)</v>
          </cell>
          <cell r="J625" t="str">
            <v>корр00000000000000000000000073</v>
          </cell>
          <cell r="N625">
            <v>11882.53</v>
          </cell>
        </row>
        <row r="626">
          <cell r="C626" t="str">
            <v>Защитные жалюзи (рольставни)</v>
          </cell>
          <cell r="J626" t="str">
            <v>корр00000000000000000000000074</v>
          </cell>
          <cell r="N626">
            <v>11882.56</v>
          </cell>
        </row>
        <row r="627">
          <cell r="C627" t="str">
            <v>Скамья</v>
          </cell>
          <cell r="J627" t="str">
            <v>31036123</v>
          </cell>
          <cell r="N627">
            <v>6825</v>
          </cell>
        </row>
        <row r="628">
          <cell r="C628" t="str">
            <v>Кресло</v>
          </cell>
          <cell r="J628" t="str">
            <v>корр00000000000000000000000077</v>
          </cell>
          <cell r="N628">
            <v>6000.3</v>
          </cell>
        </row>
        <row r="629">
          <cell r="C629" t="str">
            <v>Защитные жалюзи (рольставни)</v>
          </cell>
          <cell r="J629" t="str">
            <v>корр00000000000000000000000068</v>
          </cell>
          <cell r="N629">
            <v>11882.53</v>
          </cell>
        </row>
        <row r="630">
          <cell r="C630" t="str">
            <v>Кабинка металлическая д/раздевалки</v>
          </cell>
          <cell r="J630" t="str">
            <v>13600106</v>
          </cell>
          <cell r="N630">
            <v>5000.25</v>
          </cell>
        </row>
        <row r="631">
          <cell r="C631" t="str">
            <v>Кресло*</v>
          </cell>
          <cell r="J631" t="str">
            <v>корр00000000000000000000000078</v>
          </cell>
          <cell r="N631">
            <v>6066.37</v>
          </cell>
        </row>
        <row r="632">
          <cell r="C632" t="str">
            <v>Кабинка металлическая д/раздевалки</v>
          </cell>
          <cell r="J632" t="str">
            <v>13600111*</v>
          </cell>
          <cell r="N632">
            <v>4997.75</v>
          </cell>
        </row>
        <row r="633">
          <cell r="C633" t="str">
            <v>Скамья</v>
          </cell>
          <cell r="J633" t="str">
            <v>корр00000000000000000000000046</v>
          </cell>
          <cell r="N633">
            <v>4650</v>
          </cell>
        </row>
        <row r="634">
          <cell r="C634" t="str">
            <v>Кабинка металлическая д/раздевалки</v>
          </cell>
          <cell r="J634" t="str">
            <v>13600105</v>
          </cell>
          <cell r="N634">
            <v>5000.25</v>
          </cell>
        </row>
        <row r="636">
          <cell r="C636" t="str">
            <v>Бронежилет "Комфорт-1М-1М"</v>
          </cell>
          <cell r="J636" t="str">
            <v>П0000024</v>
          </cell>
          <cell r="N636">
            <v>20000</v>
          </cell>
        </row>
        <row r="637">
          <cell r="C637" t="str">
            <v>Бронежилет "Комфорт-1М-1М"</v>
          </cell>
          <cell r="J637" t="str">
            <v>П0000025</v>
          </cell>
          <cell r="N637">
            <v>20000</v>
          </cell>
        </row>
        <row r="638">
          <cell r="C638" t="str">
            <v>Бронежилет "Комфорт-1М-1М"</v>
          </cell>
          <cell r="J638" t="str">
            <v>П0000026</v>
          </cell>
          <cell r="N638">
            <v>20000</v>
          </cell>
        </row>
        <row r="639">
          <cell r="C639" t="str">
            <v>Бронежилет "Комфорт-1М-1М"</v>
          </cell>
          <cell r="J639" t="str">
            <v>П0000027</v>
          </cell>
          <cell r="N639">
            <v>20000</v>
          </cell>
        </row>
        <row r="640">
          <cell r="C640" t="str">
            <v>Бронежилет "Комфорт-1М-1М"</v>
          </cell>
          <cell r="J640" t="str">
            <v>П0000028</v>
          </cell>
          <cell r="N640">
            <v>20000</v>
          </cell>
        </row>
        <row r="641">
          <cell r="C641" t="str">
            <v>Бронежилет "Комфорт-1М-1М"</v>
          </cell>
          <cell r="J641" t="str">
            <v>П0000029</v>
          </cell>
          <cell r="N641">
            <v>20000</v>
          </cell>
        </row>
        <row r="642">
          <cell r="C642" t="str">
            <v>Бронежилет "Комфорт-1М-1М"</v>
          </cell>
          <cell r="J642" t="str">
            <v>П0000030</v>
          </cell>
          <cell r="N642">
            <v>20000</v>
          </cell>
        </row>
        <row r="643">
          <cell r="C643" t="str">
            <v>Бронежилет "Комфорт-1М-1М"</v>
          </cell>
          <cell r="J643" t="str">
            <v>П0000035</v>
          </cell>
          <cell r="N643">
            <v>20000</v>
          </cell>
        </row>
        <row r="644">
          <cell r="C644" t="str">
            <v>Бронежилет "Комфорт-1М-1М"</v>
          </cell>
          <cell r="J644" t="str">
            <v>П0000038</v>
          </cell>
          <cell r="N644">
            <v>20000</v>
          </cell>
        </row>
        <row r="645">
          <cell r="C645" t="str">
            <v>Стойка оградительные с лентой</v>
          </cell>
          <cell r="J645" t="str">
            <v>85</v>
          </cell>
          <cell r="N645">
            <v>6500</v>
          </cell>
        </row>
        <row r="646">
          <cell r="C646" t="str">
            <v>Стойка оградительные с лентой</v>
          </cell>
          <cell r="J646" t="str">
            <v>86</v>
          </cell>
          <cell r="N646">
            <v>6500</v>
          </cell>
        </row>
        <row r="647">
          <cell r="C647" t="str">
            <v>Стойка оградительные с лентой</v>
          </cell>
          <cell r="J647" t="str">
            <v>87</v>
          </cell>
          <cell r="N647">
            <v>6500</v>
          </cell>
        </row>
        <row r="648">
          <cell r="C648" t="str">
            <v>Стойка оградительные с лентой</v>
          </cell>
          <cell r="J648" t="str">
            <v>89</v>
          </cell>
          <cell r="N648">
            <v>6500</v>
          </cell>
        </row>
        <row r="649">
          <cell r="C649" t="str">
            <v>Стойка оградительные с лентой</v>
          </cell>
          <cell r="J649" t="str">
            <v>84</v>
          </cell>
          <cell r="N649">
            <v>6500</v>
          </cell>
        </row>
        <row r="650">
          <cell r="C650" t="str">
            <v>Комплект игрока для игры в пейнтбол</v>
          </cell>
          <cell r="J650" t="str">
            <v>101060002003</v>
          </cell>
          <cell r="N650">
            <v>8270</v>
          </cell>
        </row>
        <row r="651">
          <cell r="C651" t="str">
            <v>Стойка оградительные с лентой</v>
          </cell>
          <cell r="J651" t="str">
            <v>90</v>
          </cell>
          <cell r="N651">
            <v>6500</v>
          </cell>
        </row>
        <row r="652">
          <cell r="C652" t="str">
            <v>Костры для флагов кол-во 4шт</v>
          </cell>
          <cell r="J652" t="str">
            <v>93</v>
          </cell>
          <cell r="N652">
            <v>8000</v>
          </cell>
        </row>
        <row r="653">
          <cell r="C653" t="str">
            <v>Костры для флагов кол-во 4шт</v>
          </cell>
          <cell r="J653" t="str">
            <v>94</v>
          </cell>
          <cell r="N653">
            <v>8000</v>
          </cell>
        </row>
        <row r="654">
          <cell r="C654" t="str">
            <v>Палатка универсальнач Мобиба МБ-104 с печью "Медиана"</v>
          </cell>
          <cell r="J654" t="str">
            <v>корр00000000000000000000000052</v>
          </cell>
          <cell r="N654">
            <v>65000</v>
          </cell>
        </row>
        <row r="655">
          <cell r="C655" t="str">
            <v>Комплект игрока для игры в пейнтбол</v>
          </cell>
          <cell r="J655" t="str">
            <v>101060001999</v>
          </cell>
          <cell r="N655">
            <v>8270</v>
          </cell>
        </row>
        <row r="656">
          <cell r="C656" t="str">
            <v>Костры для флагов кол-во 4шт</v>
          </cell>
          <cell r="J656" t="str">
            <v>95</v>
          </cell>
          <cell r="N656">
            <v>8000</v>
          </cell>
        </row>
        <row r="657">
          <cell r="C657" t="str">
            <v>Костры для флагов кол-во 4шт</v>
          </cell>
          <cell r="J657" t="str">
            <v>96</v>
          </cell>
          <cell r="N657">
            <v>8000</v>
          </cell>
        </row>
        <row r="658">
          <cell r="C658" t="str">
            <v>Тумба т11</v>
          </cell>
          <cell r="J658" t="str">
            <v>33/2</v>
          </cell>
          <cell r="N658">
            <v>3060.7</v>
          </cell>
        </row>
        <row r="659">
          <cell r="C659" t="str">
            <v>Комплект игрока для игры в пейнтбол</v>
          </cell>
          <cell r="J659" t="str">
            <v>101060001996</v>
          </cell>
          <cell r="N659">
            <v>8270</v>
          </cell>
        </row>
        <row r="660">
          <cell r="C660" t="str">
            <v>Сумка для фотоаппарата Lowepro Fastpak 350</v>
          </cell>
          <cell r="J660" t="str">
            <v>34207112011</v>
          </cell>
          <cell r="N660">
            <v>3500</v>
          </cell>
        </row>
        <row r="661">
          <cell r="C661" t="str">
            <v>Баллоны для катамарана БП-4</v>
          </cell>
          <cell r="J661" t="str">
            <v>163691705</v>
          </cell>
          <cell r="N661">
            <v>19000</v>
          </cell>
        </row>
        <row r="662">
          <cell r="C662" t="str">
            <v>Комплект игрока для игры в пейнтбол</v>
          </cell>
          <cell r="J662" t="str">
            <v>101060001992</v>
          </cell>
          <cell r="N662">
            <v>8270</v>
          </cell>
        </row>
        <row r="663">
          <cell r="C663" t="str">
            <v>Баллоны для катамарана БП-4</v>
          </cell>
          <cell r="J663" t="str">
            <v>163691706</v>
          </cell>
          <cell r="N663">
            <v>19000</v>
          </cell>
        </row>
        <row r="664">
          <cell r="C664" t="str">
            <v>Палатка RAMIR-4</v>
          </cell>
          <cell r="J664" t="str">
            <v>1010361000000178</v>
          </cell>
          <cell r="N664">
            <v>5300</v>
          </cell>
        </row>
        <row r="665">
          <cell r="C665" t="str">
            <v>Палатка RAMIR-4</v>
          </cell>
          <cell r="J665" t="str">
            <v>101036200000178</v>
          </cell>
          <cell r="N665">
            <v>5300</v>
          </cell>
        </row>
        <row r="666">
          <cell r="C666" t="str">
            <v>Палатка RAMIR-3</v>
          </cell>
          <cell r="J666" t="str">
            <v>101036600000178</v>
          </cell>
          <cell r="N666">
            <v>4750</v>
          </cell>
        </row>
        <row r="667">
          <cell r="C667" t="str">
            <v>Палатка туристическая RAMIR-2</v>
          </cell>
          <cell r="J667" t="str">
            <v>101036800000178</v>
          </cell>
          <cell r="N667">
            <v>3900</v>
          </cell>
        </row>
        <row r="668">
          <cell r="C668" t="str">
            <v>Дрель аккумуляторная MAKITA</v>
          </cell>
          <cell r="J668" t="str">
            <v>831</v>
          </cell>
          <cell r="N668">
            <v>4310</v>
          </cell>
        </row>
        <row r="669">
          <cell r="C669" t="str">
            <v>Катамаран туристический КП-4</v>
          </cell>
          <cell r="J669" t="str">
            <v>корр00000000000000000000000038</v>
          </cell>
          <cell r="N669">
            <v>59750</v>
          </cell>
        </row>
        <row r="670">
          <cell r="C670" t="str">
            <v>Бензопила STIHL MS180</v>
          </cell>
          <cell r="J670" t="str">
            <v>1130216003</v>
          </cell>
          <cell r="N670">
            <v>10000</v>
          </cell>
        </row>
        <row r="671">
          <cell r="C671" t="str">
            <v>Палатка WoodLAnd TREK 3</v>
          </cell>
          <cell r="J671" t="str">
            <v>корр00000000000000000000000005</v>
          </cell>
          <cell r="N671">
            <v>6000</v>
          </cell>
        </row>
        <row r="672">
          <cell r="C672" t="str">
            <v>Комплект игрока для игры в пейнтбол</v>
          </cell>
          <cell r="J672" t="str">
            <v>101060002007</v>
          </cell>
          <cell r="N672">
            <v>8270</v>
          </cell>
        </row>
        <row r="673">
          <cell r="C673" t="str">
            <v>Комплект игрока для игры в пейнтбол</v>
          </cell>
          <cell r="J673" t="str">
            <v>101060002005</v>
          </cell>
          <cell r="N673">
            <v>8270</v>
          </cell>
        </row>
        <row r="674">
          <cell r="C674" t="str">
            <v>Комплект игрока для игры в пейнтбол</v>
          </cell>
          <cell r="J674" t="str">
            <v>101060002004</v>
          </cell>
          <cell r="N674">
            <v>8270</v>
          </cell>
        </row>
        <row r="675">
          <cell r="C675" t="str">
            <v>Удлинитель СВЕТОЗАР электр с заземлением</v>
          </cell>
          <cell r="J675" t="str">
            <v>корр00000000000000000000000012</v>
          </cell>
          <cell r="N675">
            <v>5000</v>
          </cell>
        </row>
        <row r="676">
          <cell r="C676" t="str">
            <v>Палатка WoodLAnd TREK 3</v>
          </cell>
          <cell r="J676" t="str">
            <v>корр00000000000000000000000004</v>
          </cell>
          <cell r="N676">
            <v>6000</v>
          </cell>
        </row>
        <row r="677">
          <cell r="C677" t="str">
            <v>Стиральная машина Daewoo Electronics DWD-LD1413</v>
          </cell>
          <cell r="J677" t="str">
            <v>корр00000000000000000000000008</v>
          </cell>
          <cell r="N677">
            <v>18150</v>
          </cell>
        </row>
        <row r="678">
          <cell r="C678" t="str">
            <v>Бронежилет "Комфорт-1М-1М"</v>
          </cell>
          <cell r="J678" t="str">
            <v>П0000034</v>
          </cell>
          <cell r="N678">
            <v>20000</v>
          </cell>
        </row>
        <row r="679">
          <cell r="C679" t="str">
            <v>Бронежилет "Комфорт-1М-1М"</v>
          </cell>
          <cell r="J679" t="str">
            <v>П0000014</v>
          </cell>
          <cell r="N679">
            <v>20000</v>
          </cell>
        </row>
        <row r="680">
          <cell r="C680" t="str">
            <v>Бронежилет "Комфорт-1М-1М"</v>
          </cell>
          <cell r="J680" t="str">
            <v>П0000036</v>
          </cell>
          <cell r="N680">
            <v>20000</v>
          </cell>
        </row>
        <row r="681">
          <cell r="C681" t="str">
            <v>Бронежилет "Комфорт-1М-1М"</v>
          </cell>
          <cell r="J681" t="str">
            <v>П0000052</v>
          </cell>
          <cell r="N681">
            <v>20000</v>
          </cell>
        </row>
        <row r="682">
          <cell r="C682" t="str">
            <v>Бронежилет "Комфорт-1М-1М"</v>
          </cell>
          <cell r="J682" t="str">
            <v>П0000051</v>
          </cell>
          <cell r="N682">
            <v>20000</v>
          </cell>
        </row>
        <row r="683">
          <cell r="C683" t="str">
            <v>Бронежилет "Комфорт-1М-1М"</v>
          </cell>
          <cell r="J683" t="str">
            <v>П0000050</v>
          </cell>
          <cell r="N683">
            <v>20000</v>
          </cell>
        </row>
        <row r="684">
          <cell r="C684" t="str">
            <v>Бронежилет "Комфорт-1М-1М"</v>
          </cell>
          <cell r="J684" t="str">
            <v>П0000049</v>
          </cell>
          <cell r="N684">
            <v>20000</v>
          </cell>
        </row>
        <row r="685">
          <cell r="C685" t="str">
            <v>Стойка оградительные с лентой</v>
          </cell>
          <cell r="J685" t="str">
            <v>88</v>
          </cell>
          <cell r="N685">
            <v>6500</v>
          </cell>
        </row>
        <row r="686">
          <cell r="C686" t="str">
            <v>Бронежилет "Комфорт-1М-1М"</v>
          </cell>
          <cell r="J686" t="str">
            <v>П0000048</v>
          </cell>
          <cell r="N686">
            <v>20000</v>
          </cell>
        </row>
        <row r="687">
          <cell r="C687" t="str">
            <v>Бронежилет "Комфорт-1М-1М"</v>
          </cell>
          <cell r="J687" t="str">
            <v>П0000047</v>
          </cell>
          <cell r="N687">
            <v>20000</v>
          </cell>
        </row>
        <row r="688">
          <cell r="C688" t="str">
            <v>Бронежилет "Комфорт-1М-1М"</v>
          </cell>
          <cell r="J688" t="str">
            <v>П0000046</v>
          </cell>
          <cell r="N688">
            <v>20000</v>
          </cell>
        </row>
        <row r="689">
          <cell r="C689" t="str">
            <v>Бронежилет "Комфорт-1М-1М"</v>
          </cell>
          <cell r="J689" t="str">
            <v>П0000045</v>
          </cell>
          <cell r="N689">
            <v>20000</v>
          </cell>
        </row>
        <row r="690">
          <cell r="C690" t="str">
            <v>холодильник Бирюса-10</v>
          </cell>
          <cell r="J690" t="str">
            <v>1.101.06.088</v>
          </cell>
          <cell r="N690">
            <v>3465.26</v>
          </cell>
        </row>
        <row r="691">
          <cell r="C691" t="str">
            <v>Бронежилет "Комфорт-1М-1М"</v>
          </cell>
          <cell r="J691" t="str">
            <v>П0000044</v>
          </cell>
          <cell r="N691">
            <v>20000</v>
          </cell>
        </row>
        <row r="692">
          <cell r="C692" t="str">
            <v>Бронежилет "Комфорт-1М-1М"</v>
          </cell>
          <cell r="J692" t="str">
            <v>П0000043</v>
          </cell>
          <cell r="N692">
            <v>20000</v>
          </cell>
        </row>
        <row r="693">
          <cell r="C693" t="str">
            <v>Бронежилет "Комфорт-1М-1М"</v>
          </cell>
          <cell r="J693" t="str">
            <v>П0000042</v>
          </cell>
          <cell r="N693">
            <v>20000</v>
          </cell>
        </row>
        <row r="694">
          <cell r="C694" t="str">
            <v>Удлинитель СВЕТОЗАР электр с заземлением</v>
          </cell>
          <cell r="J694" t="str">
            <v>корр00000000000000000000000011</v>
          </cell>
          <cell r="N694">
            <v>5000</v>
          </cell>
        </row>
        <row r="695">
          <cell r="C695" t="str">
            <v>Бронежилет "Комфорт-1М-1М"</v>
          </cell>
          <cell r="J695" t="str">
            <v>П0000040</v>
          </cell>
          <cell r="N695">
            <v>20000</v>
          </cell>
        </row>
        <row r="696">
          <cell r="C696" t="str">
            <v>Бронежилет "Комфорт-1М-1М"</v>
          </cell>
          <cell r="J696" t="str">
            <v>П0000039</v>
          </cell>
          <cell r="N696">
            <v>20000</v>
          </cell>
        </row>
        <row r="697">
          <cell r="C697" t="str">
            <v>Стойка оградительные с лентой</v>
          </cell>
          <cell r="J697" t="str">
            <v>83</v>
          </cell>
          <cell r="N697">
            <v>6500</v>
          </cell>
        </row>
        <row r="698">
          <cell r="C698" t="str">
            <v>Бронежилет "Комфорт-1М-1М"</v>
          </cell>
          <cell r="J698" t="str">
            <v>П0000037</v>
          </cell>
          <cell r="N698">
            <v>20000</v>
          </cell>
        </row>
        <row r="699">
          <cell r="C699" t="str">
            <v>Бронежилет "Комфорт-1М-1М"</v>
          </cell>
          <cell r="J699" t="str">
            <v>П0000033</v>
          </cell>
          <cell r="N699">
            <v>20000</v>
          </cell>
        </row>
        <row r="700">
          <cell r="C700" t="str">
            <v>Бронежилет "Комфорт-1М-1М"</v>
          </cell>
          <cell r="J700" t="str">
            <v>П0000031</v>
          </cell>
          <cell r="N700">
            <v>20000</v>
          </cell>
        </row>
        <row r="701">
          <cell r="C701" t="str">
            <v>Комплект игрока для игры в пейнтбол</v>
          </cell>
          <cell r="J701" t="str">
            <v>101060001989</v>
          </cell>
          <cell r="N701">
            <v>8270</v>
          </cell>
        </row>
        <row r="702">
          <cell r="C702" t="str">
            <v>Комплект игрока для игры в пейнтбол</v>
          </cell>
          <cell r="J702" t="str">
            <v>101060001990</v>
          </cell>
          <cell r="N702">
            <v>8270</v>
          </cell>
        </row>
        <row r="703">
          <cell r="C703" t="str">
            <v>Комплект игрока для игры в пейнтбол</v>
          </cell>
          <cell r="J703" t="str">
            <v>101060001991</v>
          </cell>
          <cell r="N703">
            <v>8270</v>
          </cell>
        </row>
        <row r="704">
          <cell r="C704" t="str">
            <v>Комплект игрока для игры в пейнтбол</v>
          </cell>
          <cell r="J704" t="str">
            <v>101060001993</v>
          </cell>
          <cell r="N704">
            <v>8270</v>
          </cell>
        </row>
        <row r="705">
          <cell r="C705" t="str">
            <v>Комплект игрока для игры в пейнтбол</v>
          </cell>
          <cell r="J705" t="str">
            <v>101060001994</v>
          </cell>
          <cell r="N705">
            <v>8270</v>
          </cell>
        </row>
        <row r="706">
          <cell r="C706" t="str">
            <v>Комплект игрока для игры в пейнтбол</v>
          </cell>
          <cell r="J706" t="str">
            <v>101060001995</v>
          </cell>
          <cell r="N706">
            <v>8270</v>
          </cell>
        </row>
        <row r="707">
          <cell r="C707" t="str">
            <v>Комплект игрока для игры в пейнтбол</v>
          </cell>
          <cell r="J707" t="str">
            <v>101060001997</v>
          </cell>
          <cell r="N707">
            <v>8270</v>
          </cell>
        </row>
        <row r="708">
          <cell r="C708" t="str">
            <v>Комплект игрока для игры в пейнтбол</v>
          </cell>
          <cell r="J708" t="str">
            <v>101060001998</v>
          </cell>
          <cell r="N708">
            <v>8270</v>
          </cell>
        </row>
        <row r="709">
          <cell r="C709" t="str">
            <v>Комплект игрока для игры в пейнтбол</v>
          </cell>
          <cell r="J709" t="str">
            <v>101060002000</v>
          </cell>
          <cell r="N709">
            <v>8270</v>
          </cell>
        </row>
        <row r="710">
          <cell r="C710" t="str">
            <v>Комплект игрока для игры в пейнтбол</v>
          </cell>
          <cell r="J710" t="str">
            <v>101060002001</v>
          </cell>
          <cell r="N710">
            <v>8270</v>
          </cell>
        </row>
        <row r="711">
          <cell r="C711" t="str">
            <v>Комплект игрока для игры в пейнтбол</v>
          </cell>
          <cell r="J711" t="str">
            <v>101060002002</v>
          </cell>
          <cell r="N711">
            <v>8270</v>
          </cell>
        </row>
        <row r="712">
          <cell r="C712" t="str">
            <v>Комплект игрока для игры в пейнтбол</v>
          </cell>
          <cell r="J712" t="str">
            <v>101060002006</v>
          </cell>
          <cell r="N712">
            <v>8270</v>
          </cell>
        </row>
        <row r="713">
          <cell r="C713" t="str">
            <v>Комплект игрока для игры в пейнтбол</v>
          </cell>
          <cell r="J713" t="str">
            <v>101060002008</v>
          </cell>
          <cell r="N713">
            <v>8270</v>
          </cell>
        </row>
        <row r="714">
          <cell r="C714" t="str">
            <v>Тумба т11</v>
          </cell>
          <cell r="J714" t="str">
            <v>33/3</v>
          </cell>
          <cell r="N714">
            <v>3060.7</v>
          </cell>
        </row>
        <row r="715">
          <cell r="C715" t="str">
            <v>Тренажер для проведения реанимационных мероприятий (Т12  Максим III-01</v>
          </cell>
          <cell r="J715" t="str">
            <v>П0000065</v>
          </cell>
          <cell r="N715">
            <v>66506</v>
          </cell>
        </row>
        <row r="716">
          <cell r="C716" t="str">
            <v>Бронежилет "Комфорт-1М-1М"</v>
          </cell>
          <cell r="J716" t="str">
            <v>П0000041</v>
          </cell>
          <cell r="N716">
            <v>20000</v>
          </cell>
        </row>
        <row r="717">
          <cell r="C717" t="str">
            <v>Беседка Пикник 1</v>
          </cell>
          <cell r="J717" t="str">
            <v>13600112</v>
          </cell>
          <cell r="N717">
            <v>15400</v>
          </cell>
        </row>
        <row r="718">
          <cell r="C718" t="str">
            <v>Беседка Пикник 2</v>
          </cell>
          <cell r="J718" t="str">
            <v>13600114</v>
          </cell>
          <cell r="N718">
            <v>19600</v>
          </cell>
        </row>
        <row r="719">
          <cell r="C719" t="str">
            <v>Бронежилет "Комфорт-1М-1М"</v>
          </cell>
          <cell r="J719" t="str">
            <v>П0000032</v>
          </cell>
          <cell r="N719">
            <v>20000</v>
          </cell>
        </row>
        <row r="720">
          <cell r="C720" t="str">
            <v>Бронежилет "Комфорт-1М-1М"</v>
          </cell>
          <cell r="J720" t="str">
            <v>П0000011</v>
          </cell>
          <cell r="N720">
            <v>20000</v>
          </cell>
        </row>
        <row r="721">
          <cell r="C721" t="str">
            <v>Бронежилет "Комфорт-1М-1М"</v>
          </cell>
          <cell r="J721" t="str">
            <v>П0000012</v>
          </cell>
          <cell r="N721">
            <v>20000</v>
          </cell>
        </row>
        <row r="722">
          <cell r="C722" t="str">
            <v>Бронежилет "Комфорт-1М-1М"</v>
          </cell>
          <cell r="J722" t="str">
            <v>П0000013</v>
          </cell>
          <cell r="N722">
            <v>20000</v>
          </cell>
        </row>
        <row r="723">
          <cell r="C723" t="str">
            <v>Бронежилет "Комфорт-1М-1М"</v>
          </cell>
          <cell r="J723" t="str">
            <v>П0000015</v>
          </cell>
          <cell r="N723">
            <v>20000</v>
          </cell>
        </row>
        <row r="724">
          <cell r="C724" t="str">
            <v>Бронежилет "Комфорт-1М-1М"</v>
          </cell>
          <cell r="J724" t="str">
            <v>П0000016</v>
          </cell>
          <cell r="N724">
            <v>20000</v>
          </cell>
        </row>
        <row r="725">
          <cell r="C725" t="str">
            <v>Бронежилет "Комфорт-1М-1М"</v>
          </cell>
          <cell r="J725" t="str">
            <v>П0000017</v>
          </cell>
          <cell r="N725">
            <v>20000</v>
          </cell>
        </row>
        <row r="726">
          <cell r="C726" t="str">
            <v>Бронежилет "Комфорт-1М-1М"</v>
          </cell>
          <cell r="J726" t="str">
            <v>П0000018</v>
          </cell>
          <cell r="N726">
            <v>20000</v>
          </cell>
        </row>
        <row r="727">
          <cell r="C727" t="str">
            <v>Бронежилет "Комфорт-1М-1М"</v>
          </cell>
          <cell r="J727" t="str">
            <v>П0000019</v>
          </cell>
          <cell r="N727">
            <v>20000</v>
          </cell>
        </row>
        <row r="728">
          <cell r="C728" t="str">
            <v>Бронежилет "Комфорт-1М-1М"</v>
          </cell>
          <cell r="J728" t="str">
            <v>П0000020</v>
          </cell>
          <cell r="N728">
            <v>20000</v>
          </cell>
        </row>
        <row r="729">
          <cell r="C729" t="str">
            <v>Бронежилет "Комфорт-1М-1М"</v>
          </cell>
          <cell r="J729" t="str">
            <v>П0000021</v>
          </cell>
          <cell r="N729">
            <v>20000</v>
          </cell>
        </row>
        <row r="730">
          <cell r="C730" t="str">
            <v>Бронежилет "Комфорт-1М-1М"</v>
          </cell>
          <cell r="J730" t="str">
            <v>П0000022</v>
          </cell>
          <cell r="N730">
            <v>20000</v>
          </cell>
        </row>
        <row r="731">
          <cell r="C731" t="str">
            <v>Бронежилет "Комфорт-1М-1М"</v>
          </cell>
          <cell r="J731" t="str">
            <v>П0000023</v>
          </cell>
          <cell r="N731">
            <v>20000</v>
          </cell>
        </row>
        <row r="737">
          <cell r="C737" t="str">
            <v>Стол,ЛДСП 22мм,цвет серый,титан,белый 3300*1000*750</v>
          </cell>
          <cell r="N737">
            <v>11500</v>
          </cell>
        </row>
        <row r="738">
          <cell r="C738" t="str">
            <v>Диван 3-х местный,черный(1700мм)</v>
          </cell>
          <cell r="N738">
            <v>16800</v>
          </cell>
        </row>
        <row r="739">
          <cell r="C739" t="str">
            <v>Диван 3-х местный,черный(1700мм)</v>
          </cell>
          <cell r="N739">
            <v>16800</v>
          </cell>
        </row>
        <row r="743">
          <cell r="C743" t="str">
            <v>Мешок силуэт тройной</v>
          </cell>
          <cell r="J743" t="str">
            <v>П0000564</v>
          </cell>
          <cell r="N743">
            <v>12900</v>
          </cell>
        </row>
        <row r="744">
          <cell r="C744" t="str">
            <v>Рыцарь (защитный комплект)</v>
          </cell>
          <cell r="J744" t="str">
            <v>П0000565</v>
          </cell>
          <cell r="N744">
            <v>13500</v>
          </cell>
        </row>
        <row r="746">
          <cell r="C746" t="str">
            <v>Бензопила 180С</v>
          </cell>
          <cell r="J746" t="str">
            <v>П0000387</v>
          </cell>
          <cell r="N746">
            <v>17000</v>
          </cell>
        </row>
        <row r="747">
          <cell r="C747" t="str">
            <v>Шатер Митек Пикник Люкс 6х3</v>
          </cell>
          <cell r="J747" t="str">
            <v>П0000732</v>
          </cell>
          <cell r="N747">
            <v>69300</v>
          </cell>
        </row>
        <row r="748">
          <cell r="C748" t="str">
            <v>Катамаран(в комплекте рамы,весла,спас.жилеты,каски,страховочные и чальные концы)</v>
          </cell>
          <cell r="J748" t="str">
            <v>П0000384</v>
          </cell>
          <cell r="N748">
            <v>73830</v>
          </cell>
        </row>
        <row r="749">
          <cell r="C749" t="str">
            <v>Нагнетатель воздуха для надувных фигур</v>
          </cell>
          <cell r="J749" t="str">
            <v>П0000765</v>
          </cell>
          <cell r="N749">
            <v>15000</v>
          </cell>
        </row>
        <row r="750">
          <cell r="C750" t="str">
            <v>Шатер Митек Пикник Люкс 3х3</v>
          </cell>
          <cell r="J750" t="str">
            <v>П0000731</v>
          </cell>
          <cell r="N750">
            <v>42630</v>
          </cell>
        </row>
        <row r="751">
          <cell r="C751" t="str">
            <v>Прямой зонтичный стенд JUST Up 3х3 Velcro, 3х3 секции</v>
          </cell>
          <cell r="J751" t="str">
            <v>П0000670</v>
          </cell>
          <cell r="N751">
            <v>20900</v>
          </cell>
        </row>
        <row r="752">
          <cell r="C752" t="str">
            <v>Катамаран(в комплекте рамы,весла,спас.жилеты,каски,страховочные и чальные концы)</v>
          </cell>
          <cell r="J752" t="str">
            <v>П0000383</v>
          </cell>
          <cell r="N752">
            <v>73830</v>
          </cell>
        </row>
        <row r="753">
          <cell r="C753" t="str">
            <v>Катамаран(в комплекте рамы,весла,спас.жилеты,каски,страховочные и чальные концы)</v>
          </cell>
          <cell r="J753" t="str">
            <v>П0000385</v>
          </cell>
          <cell r="N753">
            <v>73830</v>
          </cell>
        </row>
        <row r="754">
          <cell r="C754" t="str">
            <v>Катамаран(в комплекте рамы,весла,спас.жилеты,каски,страховочные и чальные концы)</v>
          </cell>
          <cell r="J754" t="str">
            <v>П0000382</v>
          </cell>
          <cell r="N754">
            <v>73830</v>
          </cell>
        </row>
        <row r="755">
          <cell r="C755" t="str">
            <v>Катамаран(в комплекте рамы,весла,спас.жилеты,каски,страховочные и чальные концы)</v>
          </cell>
          <cell r="J755" t="str">
            <v>П0000386</v>
          </cell>
          <cell r="N755">
            <v>73830</v>
          </cell>
        </row>
        <row r="757">
          <cell r="C757" t="str">
            <v>Носилки Мягкие "Виталфарм" с ремнями фиксации 200*85см</v>
          </cell>
          <cell r="J757" t="str">
            <v>П0000656</v>
          </cell>
          <cell r="N757">
            <v>10800</v>
          </cell>
        </row>
        <row r="758">
          <cell r="C758" t="str">
            <v>Носилки Мягкие "Виталфарм" с ремнями фиксации 200*85см</v>
          </cell>
          <cell r="J758" t="str">
            <v>П0000657</v>
          </cell>
          <cell r="N758">
            <v>10800</v>
          </cell>
        </row>
        <row r="760">
          <cell r="C760" t="str">
            <v>Мат-панель 200х100 12мм с креплением</v>
          </cell>
          <cell r="J760" t="str">
            <v>П0001062</v>
          </cell>
          <cell r="N760">
            <v>14346</v>
          </cell>
        </row>
        <row r="761">
          <cell r="C761" t="str">
            <v>Мат-панель 200х100 12мм с креплением</v>
          </cell>
          <cell r="J761" t="str">
            <v>П0001061</v>
          </cell>
          <cell r="N761">
            <v>14346</v>
          </cell>
        </row>
        <row r="762">
          <cell r="C762" t="str">
            <v>Мат-панель 200х100 12мм с креплением</v>
          </cell>
          <cell r="J762" t="str">
            <v>П0001066</v>
          </cell>
          <cell r="N762">
            <v>14346</v>
          </cell>
        </row>
        <row r="763">
          <cell r="C763" t="str">
            <v>Стойка для дисков на штангу 1050х550х600</v>
          </cell>
          <cell r="J763" t="str">
            <v>П0001075</v>
          </cell>
          <cell r="N763">
            <v>24703.08</v>
          </cell>
        </row>
        <row r="764">
          <cell r="C764" t="str">
            <v>Скамья горизонтальная для силовых упражнений 430х600х1200</v>
          </cell>
          <cell r="J764" t="str">
            <v>П0001074</v>
          </cell>
          <cell r="N764">
            <v>25000</v>
          </cell>
        </row>
        <row r="765">
          <cell r="C765" t="str">
            <v>Мат-панель 200х100 12мм с креплением</v>
          </cell>
          <cell r="J765" t="str">
            <v>П0001064</v>
          </cell>
          <cell r="N765">
            <v>14346</v>
          </cell>
        </row>
        <row r="766">
          <cell r="C766" t="str">
            <v>Мат-панель 200х100 12мм с креплением</v>
          </cell>
          <cell r="J766" t="str">
            <v>П0001060</v>
          </cell>
          <cell r="N766">
            <v>14346</v>
          </cell>
        </row>
        <row r="767">
          <cell r="C767" t="str">
            <v>Мат-панель 200х100 12мм с креплением</v>
          </cell>
          <cell r="J767" t="str">
            <v>П0001067</v>
          </cell>
          <cell r="N767">
            <v>14346</v>
          </cell>
        </row>
        <row r="768">
          <cell r="C768" t="str">
            <v>Мат-панель 200х100 12мм с креплением</v>
          </cell>
          <cell r="J768" t="str">
            <v>П0001068</v>
          </cell>
          <cell r="N768">
            <v>14346</v>
          </cell>
        </row>
        <row r="769">
          <cell r="C769" t="str">
            <v>Мат-панель 200х100 12мм с креплением</v>
          </cell>
          <cell r="J769" t="str">
            <v>П0001072</v>
          </cell>
          <cell r="N769">
            <v>14346</v>
          </cell>
        </row>
        <row r="770">
          <cell r="C770" t="str">
            <v>Мат-панель 200х100 12мм с креплением</v>
          </cell>
          <cell r="J770" t="str">
            <v>П0001073</v>
          </cell>
          <cell r="N770">
            <v>14346</v>
          </cell>
        </row>
        <row r="771">
          <cell r="C771" t="str">
            <v>Мат-панель 200х100 12мм с креплением</v>
          </cell>
          <cell r="J771" t="str">
            <v>П0001063</v>
          </cell>
          <cell r="N771">
            <v>14346</v>
          </cell>
        </row>
        <row r="772">
          <cell r="C772" t="str">
            <v>Мат-панель 200х100 12мм с креплением</v>
          </cell>
          <cell r="J772" t="str">
            <v>П0001065</v>
          </cell>
          <cell r="N772">
            <v>14346</v>
          </cell>
        </row>
        <row r="773">
          <cell r="C773" t="str">
            <v>Мат для скалодрома</v>
          </cell>
          <cell r="J773" t="str">
            <v>П0001079</v>
          </cell>
          <cell r="N773">
            <v>100000</v>
          </cell>
        </row>
        <row r="774">
          <cell r="C774" t="str">
            <v>Мат-панель 200х100 12мм с креплением</v>
          </cell>
          <cell r="J774" t="str">
            <v>П0001069</v>
          </cell>
          <cell r="N774">
            <v>14346</v>
          </cell>
        </row>
        <row r="775">
          <cell r="C775" t="str">
            <v>Мат-панель 200х100 12мм с креплением</v>
          </cell>
          <cell r="J775" t="str">
            <v>П0001070</v>
          </cell>
          <cell r="N775">
            <v>14346</v>
          </cell>
        </row>
        <row r="776">
          <cell r="C776" t="str">
            <v>Мат-панель 200х100 12мм с креплением</v>
          </cell>
          <cell r="J776" t="str">
            <v>П0001071</v>
          </cell>
          <cell r="N776">
            <v>14346</v>
          </cell>
        </row>
        <row r="778">
          <cell r="C778" t="str">
            <v>Сплит система Loriot LAC-07TPR- IN</v>
          </cell>
          <cell r="J778" t="str">
            <v>П0001048</v>
          </cell>
          <cell r="N778">
            <v>29330</v>
          </cell>
        </row>
        <row r="779">
          <cell r="C779" t="str">
            <v>Сплит система Loriot LAC-07TPR- IN</v>
          </cell>
          <cell r="J779" t="str">
            <v>П0001049</v>
          </cell>
          <cell r="N779">
            <v>29330</v>
          </cell>
        </row>
        <row r="783">
          <cell r="C783" t="str">
            <v>Раздатчик холодной и горячей воды (диспенсер) WBF 1000LAK ПК (Серый-белый)</v>
          </cell>
          <cell r="J783" t="str">
            <v>П0001015</v>
          </cell>
          <cell r="N783">
            <v>14600</v>
          </cell>
        </row>
        <row r="784">
          <cell r="C784" t="str">
            <v>Стол для переговоров (орех 115*155*75)</v>
          </cell>
          <cell r="J784" t="str">
            <v>П0001016</v>
          </cell>
          <cell r="N784">
            <v>27408</v>
          </cell>
        </row>
        <row r="785">
          <cell r="C785" t="str">
            <v>Холодильник Бирюса М90</v>
          </cell>
          <cell r="J785" t="str">
            <v>П0001050</v>
          </cell>
          <cell r="N785">
            <v>19000</v>
          </cell>
        </row>
        <row r="786">
          <cell r="C786" t="str">
            <v>Стол кофейный (орех 160*60*48)</v>
          </cell>
          <cell r="J786" t="str">
            <v>П0001020</v>
          </cell>
          <cell r="N786">
            <v>16728</v>
          </cell>
        </row>
        <row r="787">
          <cell r="C787" t="str">
            <v>Стол для переговоров (орех 115*155*75)</v>
          </cell>
          <cell r="J787" t="str">
            <v>П0001017</v>
          </cell>
          <cell r="N787">
            <v>27408</v>
          </cell>
        </row>
        <row r="788">
          <cell r="C788" t="str">
            <v>Кренденция высокая (орех, 150*45*104)</v>
          </cell>
          <cell r="J788" t="str">
            <v>П0001019</v>
          </cell>
          <cell r="N788">
            <v>34865</v>
          </cell>
        </row>
        <row r="789">
          <cell r="C789" t="str">
            <v>Стол для переговоров (орех 115*155*75)</v>
          </cell>
          <cell r="J789" t="str">
            <v>П0001018</v>
          </cell>
          <cell r="N789">
            <v>27408</v>
          </cell>
        </row>
        <row r="791">
          <cell r="C791" t="str">
            <v>Комплект снаряжения для совр. меч. боя (шлем, защита кисти руки, щит мяг. 60см, меч для СМБ 80 см)</v>
          </cell>
          <cell r="J791" t="str">
            <v>П0001051</v>
          </cell>
          <cell r="N791">
            <v>50500</v>
          </cell>
        </row>
        <row r="792">
          <cell r="C792" t="str">
            <v>Набор инструментов универсальный 145пр. СТАНКОИМПОРТ МАСТЕР CS-TK145PMQ</v>
          </cell>
          <cell r="J792" t="str">
            <v>П0001038</v>
          </cell>
          <cell r="N792">
            <v>25900</v>
          </cell>
        </row>
        <row r="793">
          <cell r="C793" t="str">
            <v>Отпариватель напольный KitFort KT-937</v>
          </cell>
          <cell r="J793" t="str">
            <v>П0001046</v>
          </cell>
          <cell r="N793">
            <v>19000</v>
          </cell>
        </row>
        <row r="794">
          <cell r="C794" t="str">
            <v>Лестница стремянка телескопическая 9 ступеней 5,6 метров</v>
          </cell>
          <cell r="J794" t="str">
            <v>П0001037</v>
          </cell>
          <cell r="N794">
            <v>26900</v>
          </cell>
        </row>
        <row r="795">
          <cell r="C795" t="str">
            <v>УШМ (болгарка) аккум CAG1812 б/щ Sturm, 18В, 1BatterySystem, 125мм,1х3.0Ач, кейс</v>
          </cell>
          <cell r="J795" t="str">
            <v>П0001034</v>
          </cell>
          <cell r="N795">
            <v>14500</v>
          </cell>
        </row>
        <row r="796">
          <cell r="C796" t="str">
            <v>Перфоратор CRH1822 аккум. б/щ STURM, 18В, 1BatterySystem, 2.2Дж, 4реж. 20мм, 1х3.0Ач, ЗУ, кейс</v>
          </cell>
          <cell r="J796" t="str">
            <v>П0001033</v>
          </cell>
          <cell r="N796">
            <v>17541</v>
          </cell>
        </row>
        <row r="797">
          <cell r="C797" t="str">
            <v>Швейная машина промышленная "Typical" (комплект: голова+стол)</v>
          </cell>
          <cell r="J797" t="str">
            <v>П0001032</v>
          </cell>
          <cell r="N797">
            <v>52245.9</v>
          </cell>
        </row>
        <row r="803">
          <cell r="J803" t="str">
            <v>П0000427</v>
          </cell>
          <cell r="N803">
            <v>45950</v>
          </cell>
        </row>
        <row r="804">
          <cell r="C804" t="str">
            <v>Интерактивная карта (Красноярск)</v>
          </cell>
          <cell r="J804" t="str">
            <v>П0000436</v>
          </cell>
          <cell r="N804">
            <v>73000</v>
          </cell>
        </row>
        <row r="805">
          <cell r="C805" t="str">
            <v>Логотип на стену ресепшена</v>
          </cell>
          <cell r="J805" t="str">
            <v>П0000410</v>
          </cell>
          <cell r="N805">
            <v>16000</v>
          </cell>
        </row>
        <row r="806">
          <cell r="C806" t="str">
            <v>Герб Патриот 415*395мм (многослойный,светодиодная подстветка)</v>
          </cell>
          <cell r="J806" t="str">
            <v>П0000440</v>
          </cell>
          <cell r="N806">
            <v>11509</v>
          </cell>
        </row>
        <row r="807">
          <cell r="C807" t="str">
            <v>Герб города Красноярска 673*506мм (многослойный,светодиодная подсветка)</v>
          </cell>
          <cell r="J807" t="str">
            <v>П0000439</v>
          </cell>
          <cell r="N807">
            <v>16675</v>
          </cell>
        </row>
        <row r="808">
          <cell r="C808" t="str">
            <v>Знамя</v>
          </cell>
          <cell r="J808" t="str">
            <v>П0000070</v>
          </cell>
          <cell r="N808">
            <v>4900</v>
          </cell>
        </row>
        <row r="809">
          <cell r="C809" t="str">
            <v>Знамя</v>
          </cell>
          <cell r="J809" t="str">
            <v>П0000071</v>
          </cell>
          <cell r="N809">
            <v>4900</v>
          </cell>
        </row>
        <row r="810">
          <cell r="C810" t="str">
            <v>Знамя</v>
          </cell>
          <cell r="J810" t="str">
            <v>П0000072</v>
          </cell>
          <cell r="N810">
            <v>4900</v>
          </cell>
        </row>
        <row r="811">
          <cell r="C811" t="str">
            <v>Знамя</v>
          </cell>
          <cell r="J811" t="str">
            <v>П0000073</v>
          </cell>
          <cell r="N811">
            <v>4900</v>
          </cell>
        </row>
        <row r="812">
          <cell r="C812" t="str">
            <v>Знамя Пост №1</v>
          </cell>
          <cell r="J812" t="str">
            <v>П0000377</v>
          </cell>
          <cell r="N812">
            <v>31860</v>
          </cell>
        </row>
        <row r="813">
          <cell r="C813" t="str">
            <v>Интерактивная карта России</v>
          </cell>
          <cell r="J813" t="str">
            <v>П0000415</v>
          </cell>
          <cell r="N813">
            <v>61378</v>
          </cell>
        </row>
        <row r="814">
          <cell r="C814" t="str">
            <v>Флаг России</v>
          </cell>
          <cell r="J814" t="str">
            <v>П0000395</v>
          </cell>
          <cell r="N814">
            <v>25740</v>
          </cell>
        </row>
        <row r="815">
          <cell r="C815" t="str">
            <v>Флаг ММАУ МВСЦ Патриот</v>
          </cell>
          <cell r="J815" t="str">
            <v>П0000396</v>
          </cell>
          <cell r="N815">
            <v>25740</v>
          </cell>
        </row>
        <row r="816">
          <cell r="C816" t="str">
            <v>Флаг Патриот на флагштоке (кабинетный) с основанием на 1 флаг</v>
          </cell>
          <cell r="J816" t="str">
            <v>П0000424</v>
          </cell>
          <cell r="N816">
            <v>23940</v>
          </cell>
        </row>
        <row r="817">
          <cell r="C817" t="str">
            <v>Флаг Юнармия на флагштоке (кабинетный) с основанием на 1 флаг</v>
          </cell>
          <cell r="J817" t="str">
            <v>П0000425</v>
          </cell>
          <cell r="N817">
            <v>23940</v>
          </cell>
        </row>
        <row r="818">
          <cell r="C818" t="str">
            <v>Флаг РФ на флагштоке(кабинетный) с основанием на 1 флаг</v>
          </cell>
          <cell r="J818" t="str">
            <v>П0000423</v>
          </cell>
          <cell r="N818">
            <v>23940</v>
          </cell>
        </row>
        <row r="819">
          <cell r="C819" t="str">
            <v>Надувная фигура "Поворот"</v>
          </cell>
          <cell r="J819" t="str">
            <v>П0000764</v>
          </cell>
          <cell r="N819">
            <v>23960</v>
          </cell>
        </row>
        <row r="820">
          <cell r="C820" t="str">
            <v>Надувная фигура "Бочка большая"</v>
          </cell>
          <cell r="J820" t="str">
            <v>П0001059</v>
          </cell>
          <cell r="N820">
            <v>16400</v>
          </cell>
        </row>
        <row r="821">
          <cell r="C821" t="str">
            <v>Надувная фигура "Бочка большая"</v>
          </cell>
          <cell r="J821" t="str">
            <v>П0001058</v>
          </cell>
          <cell r="N821">
            <v>16400</v>
          </cell>
        </row>
        <row r="822">
          <cell r="C822" t="str">
            <v>Надувная фигура "Бочка малая"</v>
          </cell>
          <cell r="J822" t="str">
            <v>П0001056</v>
          </cell>
          <cell r="N822">
            <v>11448</v>
          </cell>
        </row>
        <row r="823">
          <cell r="C823" t="str">
            <v>Надувная фигура "Бочка малая"</v>
          </cell>
          <cell r="J823" t="str">
            <v>П0001057</v>
          </cell>
          <cell r="N823">
            <v>11448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4"/>
  <sheetViews>
    <sheetView view="pageBreakPreview" zoomScaleSheetLayoutView="100" workbookViewId="0">
      <selection activeCell="P1" sqref="P1"/>
    </sheetView>
  </sheetViews>
  <sheetFormatPr defaultColWidth="9.140625" defaultRowHeight="12.75" x14ac:dyDescent="0.2"/>
  <cols>
    <col min="1" max="1" width="13" style="1" customWidth="1"/>
    <col min="2" max="2" width="11.7109375" style="1" customWidth="1"/>
    <col min="3" max="3" width="11.42578125" style="1" customWidth="1"/>
    <col min="4" max="4" width="16.28515625" style="1" customWidth="1"/>
    <col min="5" max="5" width="14" style="1" customWidth="1"/>
    <col min="6" max="9" width="9.140625" style="1"/>
    <col min="10" max="10" width="13.28515625" style="1" customWidth="1"/>
    <col min="11" max="12" width="9.140625" style="1"/>
    <col min="13" max="13" width="12.140625" style="1" customWidth="1"/>
    <col min="14" max="16" width="9.140625" style="1"/>
    <col min="17" max="17" width="11.85546875" style="1" customWidth="1"/>
    <col min="18" max="16384" width="9.140625" style="1"/>
  </cols>
  <sheetData>
    <row r="1" spans="1:18" x14ac:dyDescent="0.2">
      <c r="N1" s="2" t="s">
        <v>0</v>
      </c>
      <c r="O1" s="2"/>
      <c r="P1" s="2"/>
      <c r="Q1" s="2"/>
      <c r="R1" s="2"/>
    </row>
    <row r="2" spans="1:18" x14ac:dyDescent="0.2">
      <c r="N2" s="2" t="s">
        <v>1</v>
      </c>
      <c r="O2" s="2"/>
      <c r="P2" s="2"/>
      <c r="Q2" s="2"/>
      <c r="R2" s="2"/>
    </row>
    <row r="3" spans="1:18" x14ac:dyDescent="0.2">
      <c r="N3" s="2" t="s">
        <v>2</v>
      </c>
      <c r="O3" s="2"/>
      <c r="P3" s="2"/>
      <c r="Q3" s="2"/>
      <c r="R3" s="2"/>
    </row>
    <row r="4" spans="1:18" x14ac:dyDescent="0.2">
      <c r="N4" s="2" t="s">
        <v>3</v>
      </c>
      <c r="O4" s="2"/>
      <c r="P4" s="2"/>
      <c r="Q4" s="2"/>
      <c r="R4" s="2"/>
    </row>
    <row r="5" spans="1:18" s="2" customFormat="1" ht="11.25" hidden="1" x14ac:dyDescent="0.2"/>
    <row r="6" spans="1:18" s="2" customFormat="1" ht="11.25" x14ac:dyDescent="0.2">
      <c r="N6" s="2" t="s">
        <v>4</v>
      </c>
    </row>
    <row r="7" spans="1:18" s="2" customFormat="1" ht="11.25" x14ac:dyDescent="0.2">
      <c r="D7" s="3"/>
      <c r="N7" s="2" t="s">
        <v>5</v>
      </c>
    </row>
    <row r="8" spans="1:18" x14ac:dyDescent="0.2">
      <c r="D8" s="4"/>
    </row>
    <row r="9" spans="1:18" x14ac:dyDescent="0.2">
      <c r="A9" s="125" t="s">
        <v>6</v>
      </c>
      <c r="B9" s="125"/>
      <c r="C9" s="125"/>
      <c r="D9" s="125"/>
      <c r="N9" s="125" t="s">
        <v>7</v>
      </c>
      <c r="O9" s="125"/>
      <c r="P9" s="125"/>
      <c r="Q9" s="125"/>
    </row>
    <row r="10" spans="1:18" x14ac:dyDescent="0.2">
      <c r="D10" s="4"/>
      <c r="Q10" s="4"/>
    </row>
    <row r="11" spans="1:18" ht="57" customHeight="1" x14ac:dyDescent="0.25">
      <c r="A11" s="113" t="s">
        <v>8</v>
      </c>
      <c r="B11" s="114"/>
      <c r="C11" s="5"/>
      <c r="D11" s="108" t="s">
        <v>877</v>
      </c>
      <c r="N11" s="113" t="s">
        <v>9</v>
      </c>
      <c r="O11" s="114"/>
      <c r="P11" s="5"/>
      <c r="Q11" s="108" t="s">
        <v>10</v>
      </c>
    </row>
    <row r="12" spans="1:18" ht="18.75" customHeight="1" x14ac:dyDescent="0.2">
      <c r="A12" s="109" t="s">
        <v>11</v>
      </c>
      <c r="B12" s="109"/>
      <c r="C12" s="109"/>
      <c r="D12" s="110"/>
      <c r="E12" s="109"/>
      <c r="F12" s="109"/>
      <c r="G12" s="109"/>
      <c r="H12" s="109"/>
      <c r="I12" s="109"/>
      <c r="J12" s="109"/>
      <c r="K12" s="109"/>
      <c r="L12" s="109"/>
      <c r="M12" s="109"/>
      <c r="N12" s="109" t="s">
        <v>12</v>
      </c>
      <c r="O12" s="109"/>
      <c r="P12" s="109"/>
      <c r="Q12" s="4"/>
    </row>
    <row r="13" spans="1:18" ht="15" hidden="1" customHeight="1" x14ac:dyDescent="0.2">
      <c r="A13" s="126"/>
      <c r="B13" s="126"/>
      <c r="C13" s="126"/>
      <c r="D13" s="126"/>
      <c r="Q13" s="4"/>
    </row>
    <row r="14" spans="1:18" hidden="1" x14ac:dyDescent="0.2">
      <c r="D14" s="4"/>
      <c r="Q14" s="4"/>
    </row>
    <row r="15" spans="1:18" x14ac:dyDescent="0.2">
      <c r="A15" s="1" t="s">
        <v>13</v>
      </c>
      <c r="D15" s="4"/>
      <c r="N15" s="1" t="s">
        <v>13</v>
      </c>
      <c r="Q15" s="4"/>
    </row>
    <row r="16" spans="1:18" x14ac:dyDescent="0.2">
      <c r="D16" s="4"/>
    </row>
    <row r="17" spans="1:18" x14ac:dyDescent="0.2">
      <c r="D17" s="4"/>
      <c r="N17" s="1" t="s">
        <v>14</v>
      </c>
    </row>
    <row r="18" spans="1:18" x14ac:dyDescent="0.2">
      <c r="D18" s="4"/>
    </row>
    <row r="19" spans="1:18" ht="20.25" x14ac:dyDescent="0.3">
      <c r="A19" s="116" t="s">
        <v>15</v>
      </c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</row>
    <row r="20" spans="1:18" ht="20.25" x14ac:dyDescent="0.3">
      <c r="A20" s="116" t="s">
        <v>16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</row>
    <row r="21" spans="1:18" ht="20.25" x14ac:dyDescent="0.3">
      <c r="A21" s="116" t="s">
        <v>17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</row>
    <row r="22" spans="1:18" ht="20.25" x14ac:dyDescent="0.3">
      <c r="A22" s="116" t="s">
        <v>18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</row>
    <row r="23" spans="1:18" ht="20.25" x14ac:dyDescent="0.3">
      <c r="A23" s="116" t="s">
        <v>19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</row>
    <row r="24" spans="1:18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18" ht="45.75" customHeight="1" x14ac:dyDescent="0.3">
      <c r="A25" s="7"/>
      <c r="B25" s="8" t="s">
        <v>20</v>
      </c>
      <c r="C25" s="7"/>
      <c r="D25" s="7"/>
      <c r="E25" s="123" t="s">
        <v>21</v>
      </c>
      <c r="F25" s="123"/>
      <c r="G25" s="123"/>
      <c r="H25" s="123"/>
      <c r="I25" s="123"/>
      <c r="J25" s="123"/>
      <c r="K25" s="123"/>
      <c r="L25" s="123"/>
      <c r="M25" s="123"/>
      <c r="N25" s="7"/>
      <c r="O25" s="7"/>
      <c r="P25" s="7"/>
      <c r="Q25" s="124" t="s">
        <v>22</v>
      </c>
      <c r="R25" s="124"/>
    </row>
    <row r="26" spans="1:18" x14ac:dyDescent="0.2">
      <c r="A26" s="7"/>
      <c r="B26" s="8" t="s">
        <v>23</v>
      </c>
      <c r="C26" s="7"/>
      <c r="D26" s="7"/>
      <c r="E26" s="9" t="s">
        <v>24</v>
      </c>
      <c r="F26" s="10"/>
      <c r="G26" s="10"/>
      <c r="H26" s="10"/>
      <c r="I26" s="10"/>
      <c r="J26" s="10"/>
      <c r="K26" s="10"/>
      <c r="L26" s="10"/>
      <c r="M26" s="10"/>
      <c r="N26" s="7"/>
      <c r="O26" s="7"/>
      <c r="P26" s="11" t="s">
        <v>25</v>
      </c>
      <c r="Q26" s="120">
        <v>45748</v>
      </c>
      <c r="R26" s="118"/>
    </row>
    <row r="27" spans="1:18" x14ac:dyDescent="0.2">
      <c r="A27" s="7"/>
      <c r="B27" s="7"/>
      <c r="C27" s="7"/>
      <c r="D27" s="7"/>
      <c r="E27" s="121" t="s">
        <v>26</v>
      </c>
      <c r="F27" s="121"/>
      <c r="G27" s="121"/>
      <c r="H27" s="121"/>
      <c r="I27" s="121"/>
      <c r="J27" s="121"/>
      <c r="K27" s="121"/>
      <c r="L27" s="121"/>
      <c r="M27" s="121"/>
      <c r="N27" s="7"/>
      <c r="O27" s="7"/>
      <c r="P27" s="11" t="s">
        <v>27</v>
      </c>
      <c r="Q27" s="118" t="s">
        <v>28</v>
      </c>
      <c r="R27" s="118"/>
    </row>
    <row r="28" spans="1:18" x14ac:dyDescent="0.2">
      <c r="A28" s="7"/>
      <c r="B28" s="8" t="s">
        <v>29</v>
      </c>
      <c r="C28" s="7"/>
      <c r="D28" s="7"/>
      <c r="E28" s="122" t="s">
        <v>30</v>
      </c>
      <c r="F28" s="122"/>
      <c r="G28" s="122"/>
      <c r="H28" s="122"/>
      <c r="I28" s="122"/>
      <c r="J28" s="122"/>
      <c r="K28" s="122"/>
      <c r="L28" s="122"/>
      <c r="M28" s="122"/>
      <c r="N28" s="7"/>
      <c r="O28" s="7"/>
      <c r="P28" s="11" t="s">
        <v>31</v>
      </c>
      <c r="Q28" s="118">
        <v>2462012678</v>
      </c>
      <c r="R28" s="118"/>
    </row>
    <row r="29" spans="1:18" x14ac:dyDescent="0.2">
      <c r="A29" s="7"/>
      <c r="B29" s="8" t="s">
        <v>32</v>
      </c>
      <c r="C29" s="7"/>
      <c r="D29" s="7"/>
      <c r="E29" s="7"/>
      <c r="F29" s="10"/>
      <c r="G29" s="10"/>
      <c r="H29" s="10"/>
      <c r="I29" s="10"/>
      <c r="J29" s="10"/>
      <c r="K29" s="10"/>
      <c r="L29" s="10"/>
      <c r="M29" s="10"/>
      <c r="N29" s="7"/>
      <c r="O29" s="7"/>
      <c r="P29" s="11" t="s">
        <v>33</v>
      </c>
      <c r="Q29" s="118">
        <v>246201001</v>
      </c>
      <c r="R29" s="118"/>
    </row>
    <row r="30" spans="1:18" x14ac:dyDescent="0.2">
      <c r="A30" s="7"/>
      <c r="B30" s="8" t="s">
        <v>34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11" t="s">
        <v>35</v>
      </c>
      <c r="Q30" s="118"/>
      <c r="R30" s="118"/>
    </row>
    <row r="31" spans="1:18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 t="s">
        <v>36</v>
      </c>
      <c r="Q31" s="118"/>
      <c r="R31" s="118"/>
    </row>
    <row r="32" spans="1:18" x14ac:dyDescent="0.2">
      <c r="A32" s="5"/>
      <c r="B32" s="5"/>
      <c r="C32" s="5"/>
      <c r="D32" s="4"/>
    </row>
    <row r="33" spans="1:18" x14ac:dyDescent="0.2">
      <c r="A33" s="111" t="s">
        <v>37</v>
      </c>
      <c r="B33" s="111"/>
      <c r="C33" s="111"/>
      <c r="D33" s="4"/>
    </row>
    <row r="34" spans="1:18" x14ac:dyDescent="0.2">
      <c r="A34" s="111" t="s">
        <v>38</v>
      </c>
      <c r="B34" s="111"/>
      <c r="C34" s="111"/>
      <c r="D34" s="4"/>
    </row>
    <row r="35" spans="1:18" x14ac:dyDescent="0.2">
      <c r="A35" s="111" t="s">
        <v>39</v>
      </c>
      <c r="B35" s="111"/>
      <c r="C35" s="111"/>
      <c r="D35" s="4"/>
    </row>
    <row r="37" spans="1:18" ht="20.25" x14ac:dyDescent="0.3">
      <c r="A37" s="116" t="s">
        <v>40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</row>
    <row r="38" spans="1:18" ht="20.25" x14ac:dyDescent="0.3">
      <c r="A38" s="119" t="s">
        <v>41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</row>
    <row r="39" spans="1:18" ht="20.25" x14ac:dyDescent="0.3">
      <c r="A39" s="116" t="s">
        <v>42</v>
      </c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</row>
    <row r="40" spans="1:18" x14ac:dyDescent="0.2">
      <c r="D40" s="4"/>
    </row>
    <row r="41" spans="1:18" ht="83.25" customHeight="1" x14ac:dyDescent="0.2">
      <c r="A41" s="112" t="s">
        <v>43</v>
      </c>
      <c r="B41" s="112"/>
      <c r="C41" s="112"/>
      <c r="D41" s="112"/>
      <c r="E41" s="112" t="s">
        <v>44</v>
      </c>
      <c r="F41" s="112"/>
      <c r="G41" s="112"/>
      <c r="H41" s="112" t="s">
        <v>45</v>
      </c>
      <c r="I41" s="112"/>
      <c r="J41" s="112" t="s">
        <v>46</v>
      </c>
      <c r="K41" s="112"/>
      <c r="L41" s="112"/>
      <c r="M41" s="112"/>
      <c r="N41" s="112"/>
      <c r="O41" s="112"/>
      <c r="P41" s="112"/>
      <c r="Q41" s="112"/>
      <c r="R41" s="112" t="s">
        <v>47</v>
      </c>
    </row>
    <row r="42" spans="1:18" x14ac:dyDescent="0.2">
      <c r="A42" s="112"/>
      <c r="B42" s="112"/>
      <c r="C42" s="112"/>
      <c r="D42" s="112"/>
      <c r="E42" s="112" t="s">
        <v>48</v>
      </c>
      <c r="F42" s="112" t="s">
        <v>48</v>
      </c>
      <c r="G42" s="112" t="s">
        <v>48</v>
      </c>
      <c r="H42" s="112" t="s">
        <v>48</v>
      </c>
      <c r="I42" s="112" t="s">
        <v>48</v>
      </c>
      <c r="J42" s="112" t="s">
        <v>48</v>
      </c>
      <c r="K42" s="117" t="s">
        <v>49</v>
      </c>
      <c r="L42" s="117"/>
      <c r="M42" s="112" t="s">
        <v>50</v>
      </c>
      <c r="N42" s="112" t="s">
        <v>51</v>
      </c>
      <c r="O42" s="112" t="s">
        <v>52</v>
      </c>
      <c r="P42" s="112" t="s">
        <v>53</v>
      </c>
      <c r="Q42" s="112" t="s">
        <v>54</v>
      </c>
      <c r="R42" s="112"/>
    </row>
    <row r="43" spans="1:18" ht="105" customHeight="1" x14ac:dyDescent="0.2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2" t="s">
        <v>55</v>
      </c>
      <c r="L43" s="12" t="s">
        <v>56</v>
      </c>
      <c r="M43" s="112"/>
      <c r="N43" s="112"/>
      <c r="O43" s="112"/>
      <c r="P43" s="112"/>
      <c r="Q43" s="112"/>
      <c r="R43" s="112"/>
    </row>
    <row r="44" spans="1:18" x14ac:dyDescent="0.2">
      <c r="A44" s="115">
        <v>1</v>
      </c>
      <c r="B44" s="115"/>
      <c r="C44" s="115"/>
      <c r="D44" s="115"/>
      <c r="E44" s="13">
        <v>2</v>
      </c>
      <c r="F44" s="13">
        <v>3</v>
      </c>
      <c r="G44" s="13">
        <v>4</v>
      </c>
      <c r="H44" s="13">
        <v>5</v>
      </c>
      <c r="I44" s="13">
        <v>6</v>
      </c>
      <c r="J44" s="13">
        <v>7</v>
      </c>
      <c r="K44" s="13">
        <v>8</v>
      </c>
      <c r="L44" s="13">
        <v>9</v>
      </c>
      <c r="M44" s="13">
        <v>10</v>
      </c>
      <c r="N44" s="13">
        <v>11</v>
      </c>
      <c r="O44" s="13">
        <v>12</v>
      </c>
      <c r="P44" s="13">
        <v>13</v>
      </c>
      <c r="Q44" s="13">
        <v>14</v>
      </c>
      <c r="R44" s="13">
        <v>15</v>
      </c>
    </row>
    <row r="45" spans="1:18" x14ac:dyDescent="0.2">
      <c r="A45" s="115" t="s">
        <v>57</v>
      </c>
      <c r="B45" s="115"/>
      <c r="C45" s="115"/>
      <c r="D45" s="115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</row>
    <row r="46" spans="1:18" x14ac:dyDescent="0.2">
      <c r="A46" s="115"/>
      <c r="B46" s="115"/>
      <c r="C46" s="115"/>
      <c r="D46" s="115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</row>
    <row r="47" spans="1:18" x14ac:dyDescent="0.2">
      <c r="A47" s="15"/>
      <c r="B47" s="15"/>
      <c r="C47" s="15"/>
      <c r="D47" s="15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</row>
    <row r="48" spans="1:18" ht="20.25" x14ac:dyDescent="0.3">
      <c r="A48" s="116" t="s">
        <v>58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</row>
    <row r="49" spans="1:18" x14ac:dyDescent="0.2">
      <c r="D49" s="4"/>
    </row>
    <row r="50" spans="1:18" ht="86.45" customHeight="1" x14ac:dyDescent="0.2">
      <c r="A50" s="112" t="s">
        <v>59</v>
      </c>
      <c r="B50" s="112"/>
      <c r="C50" s="112"/>
      <c r="D50" s="112"/>
      <c r="E50" s="112" t="s">
        <v>60</v>
      </c>
      <c r="F50" s="112"/>
      <c r="G50" s="112"/>
      <c r="H50" s="112" t="s">
        <v>61</v>
      </c>
      <c r="I50" s="112"/>
      <c r="J50" s="112" t="s">
        <v>62</v>
      </c>
      <c r="K50" s="112"/>
      <c r="L50" s="112"/>
      <c r="M50" s="112"/>
      <c r="N50" s="112"/>
      <c r="O50" s="112"/>
      <c r="P50" s="112"/>
      <c r="Q50" s="112"/>
      <c r="R50" s="112" t="s">
        <v>47</v>
      </c>
    </row>
    <row r="51" spans="1:18" ht="30" customHeight="1" x14ac:dyDescent="0.2">
      <c r="A51" s="112"/>
      <c r="B51" s="112"/>
      <c r="C51" s="112"/>
      <c r="D51" s="112"/>
      <c r="E51" s="112" t="s">
        <v>63</v>
      </c>
      <c r="F51" s="112" t="s">
        <v>63</v>
      </c>
      <c r="G51" s="112" t="s">
        <v>63</v>
      </c>
      <c r="H51" s="112" t="s">
        <v>63</v>
      </c>
      <c r="I51" s="112" t="s">
        <v>63</v>
      </c>
      <c r="J51" s="112" t="s">
        <v>63</v>
      </c>
      <c r="K51" s="117" t="s">
        <v>49</v>
      </c>
      <c r="L51" s="117"/>
      <c r="M51" s="112" t="s">
        <v>50</v>
      </c>
      <c r="N51" s="112" t="s">
        <v>51</v>
      </c>
      <c r="O51" s="112" t="s">
        <v>52</v>
      </c>
      <c r="P51" s="112" t="s">
        <v>53</v>
      </c>
      <c r="Q51" s="112" t="s">
        <v>54</v>
      </c>
      <c r="R51" s="112"/>
    </row>
    <row r="52" spans="1:18" ht="73.5" customHeight="1" x14ac:dyDescent="0.2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2" t="s">
        <v>55</v>
      </c>
      <c r="L52" s="12" t="s">
        <v>56</v>
      </c>
      <c r="M52" s="112"/>
      <c r="N52" s="112"/>
      <c r="O52" s="112"/>
      <c r="P52" s="112"/>
      <c r="Q52" s="112"/>
      <c r="R52" s="112"/>
    </row>
    <row r="53" spans="1:18" x14ac:dyDescent="0.2">
      <c r="A53" s="115">
        <v>1</v>
      </c>
      <c r="B53" s="115"/>
      <c r="C53" s="115"/>
      <c r="D53" s="115"/>
      <c r="E53" s="13">
        <v>2</v>
      </c>
      <c r="F53" s="13">
        <v>3</v>
      </c>
      <c r="G53" s="13">
        <v>4</v>
      </c>
      <c r="H53" s="13">
        <v>5</v>
      </c>
      <c r="I53" s="13">
        <v>6</v>
      </c>
      <c r="J53" s="13">
        <v>7</v>
      </c>
      <c r="K53" s="13">
        <v>8</v>
      </c>
      <c r="L53" s="13">
        <v>9</v>
      </c>
      <c r="M53" s="13">
        <v>10</v>
      </c>
      <c r="N53" s="13">
        <v>11</v>
      </c>
      <c r="O53" s="13">
        <v>12</v>
      </c>
      <c r="P53" s="13">
        <v>13</v>
      </c>
      <c r="Q53" s="13">
        <v>14</v>
      </c>
      <c r="R53" s="13">
        <v>15</v>
      </c>
    </row>
    <row r="54" spans="1:18" ht="82.15" customHeight="1" x14ac:dyDescent="0.2">
      <c r="A54" s="112" t="s">
        <v>64</v>
      </c>
      <c r="B54" s="112"/>
      <c r="C54" s="112"/>
      <c r="D54" s="112"/>
      <c r="E54" s="14" t="s">
        <v>64</v>
      </c>
      <c r="F54" s="14"/>
      <c r="G54" s="14"/>
      <c r="H54" s="14"/>
      <c r="I54" s="14"/>
      <c r="J54" s="14" t="s">
        <v>65</v>
      </c>
      <c r="K54" s="14" t="s">
        <v>66</v>
      </c>
      <c r="L54" s="14">
        <v>744</v>
      </c>
      <c r="M54" s="14">
        <v>100</v>
      </c>
      <c r="N54" s="14">
        <v>100</v>
      </c>
      <c r="O54" s="14"/>
      <c r="P54" s="14"/>
      <c r="Q54" s="14"/>
      <c r="R54" s="14"/>
    </row>
    <row r="55" spans="1:18" ht="78.75" customHeight="1" x14ac:dyDescent="0.2">
      <c r="A55" s="112" t="s">
        <v>64</v>
      </c>
      <c r="B55" s="112"/>
      <c r="C55" s="112"/>
      <c r="D55" s="112"/>
      <c r="E55" s="14" t="s">
        <v>64</v>
      </c>
      <c r="F55" s="14"/>
      <c r="G55" s="14"/>
      <c r="H55" s="14"/>
      <c r="I55" s="14"/>
      <c r="J55" s="14" t="s">
        <v>67</v>
      </c>
      <c r="K55" s="14" t="s">
        <v>68</v>
      </c>
      <c r="L55" s="14">
        <v>642</v>
      </c>
      <c r="M55" s="14">
        <v>4</v>
      </c>
      <c r="N55" s="14">
        <v>4</v>
      </c>
      <c r="O55" s="14"/>
      <c r="P55" s="14"/>
      <c r="Q55" s="14"/>
      <c r="R55" s="14"/>
    </row>
    <row r="56" spans="1:18" ht="45" customHeight="1" x14ac:dyDescent="0.2">
      <c r="A56" s="112" t="s">
        <v>69</v>
      </c>
      <c r="B56" s="112"/>
      <c r="C56" s="112"/>
      <c r="D56" s="112"/>
      <c r="E56" s="14" t="s">
        <v>70</v>
      </c>
      <c r="F56" s="14"/>
      <c r="G56" s="14"/>
      <c r="H56" s="14"/>
      <c r="I56" s="14"/>
      <c r="J56" s="14" t="s">
        <v>65</v>
      </c>
      <c r="K56" s="14" t="s">
        <v>66</v>
      </c>
      <c r="L56" s="14">
        <v>792</v>
      </c>
      <c r="M56" s="14">
        <v>1622</v>
      </c>
      <c r="N56" s="14">
        <v>1790</v>
      </c>
      <c r="O56" s="14"/>
      <c r="P56" s="14"/>
      <c r="Q56" s="14"/>
      <c r="R56" s="14"/>
    </row>
    <row r="57" spans="1:18" ht="45.75" customHeight="1" x14ac:dyDescent="0.2">
      <c r="A57" s="112" t="s">
        <v>69</v>
      </c>
      <c r="B57" s="112"/>
      <c r="C57" s="112"/>
      <c r="D57" s="112"/>
      <c r="E57" s="14" t="s">
        <v>70</v>
      </c>
      <c r="F57" s="14"/>
      <c r="G57" s="14"/>
      <c r="H57" s="14"/>
      <c r="I57" s="14"/>
      <c r="J57" s="14" t="s">
        <v>71</v>
      </c>
      <c r="K57" s="14" t="s">
        <v>72</v>
      </c>
      <c r="L57" s="14">
        <v>642</v>
      </c>
      <c r="M57" s="14">
        <v>25</v>
      </c>
      <c r="N57" s="14">
        <v>26</v>
      </c>
      <c r="O57" s="14"/>
      <c r="P57" s="14"/>
      <c r="Q57" s="14"/>
      <c r="R57" s="14"/>
    </row>
    <row r="58" spans="1:18" ht="79.150000000000006" customHeight="1" x14ac:dyDescent="0.2">
      <c r="A58" s="112" t="s">
        <v>73</v>
      </c>
      <c r="B58" s="112"/>
      <c r="C58" s="112"/>
      <c r="D58" s="112"/>
      <c r="E58" s="14" t="s">
        <v>74</v>
      </c>
      <c r="F58" s="14"/>
      <c r="G58" s="14"/>
      <c r="H58" s="14"/>
      <c r="I58" s="14"/>
      <c r="J58" s="14" t="s">
        <v>75</v>
      </c>
      <c r="K58" s="14" t="s">
        <v>66</v>
      </c>
      <c r="L58" s="14">
        <v>792</v>
      </c>
      <c r="M58" s="14">
        <v>3600</v>
      </c>
      <c r="N58" s="14">
        <v>4400</v>
      </c>
      <c r="O58" s="14"/>
      <c r="P58" s="14"/>
      <c r="Q58" s="14"/>
      <c r="R58" s="14"/>
    </row>
    <row r="59" spans="1:18" ht="67.150000000000006" customHeight="1" x14ac:dyDescent="0.2">
      <c r="A59" s="112" t="s">
        <v>73</v>
      </c>
      <c r="B59" s="112"/>
      <c r="C59" s="112"/>
      <c r="D59" s="112"/>
      <c r="E59" s="14" t="s">
        <v>74</v>
      </c>
      <c r="F59" s="14"/>
      <c r="G59" s="14"/>
      <c r="H59" s="14"/>
      <c r="I59" s="14"/>
      <c r="J59" s="14" t="s">
        <v>67</v>
      </c>
      <c r="K59" s="14" t="s">
        <v>72</v>
      </c>
      <c r="L59" s="14">
        <v>642</v>
      </c>
      <c r="M59" s="14">
        <v>20</v>
      </c>
      <c r="N59" s="14">
        <v>20</v>
      </c>
      <c r="O59" s="14"/>
      <c r="P59" s="14"/>
      <c r="Q59" s="14"/>
      <c r="R59" s="14"/>
    </row>
    <row r="60" spans="1:18" ht="59.25" customHeight="1" x14ac:dyDescent="0.2">
      <c r="A60" s="112" t="s">
        <v>76</v>
      </c>
      <c r="B60" s="112"/>
      <c r="C60" s="112"/>
      <c r="D60" s="112"/>
      <c r="E60" s="14" t="s">
        <v>77</v>
      </c>
      <c r="F60" s="14"/>
      <c r="G60" s="14"/>
      <c r="H60" s="14"/>
      <c r="I60" s="14"/>
      <c r="J60" s="14" t="s">
        <v>78</v>
      </c>
      <c r="K60" s="14" t="s">
        <v>79</v>
      </c>
      <c r="L60" s="14">
        <v>796</v>
      </c>
      <c r="M60" s="14">
        <v>60</v>
      </c>
      <c r="N60" s="14">
        <v>60</v>
      </c>
      <c r="O60" s="14"/>
      <c r="P60" s="14"/>
      <c r="Q60" s="14"/>
      <c r="R60" s="14"/>
    </row>
    <row r="61" spans="1:18" ht="57.75" customHeight="1" x14ac:dyDescent="0.2">
      <c r="A61" s="112" t="s">
        <v>76</v>
      </c>
      <c r="B61" s="112"/>
      <c r="C61" s="112"/>
      <c r="D61" s="112"/>
      <c r="E61" s="14" t="s">
        <v>77</v>
      </c>
      <c r="F61" s="14"/>
      <c r="G61" s="14"/>
      <c r="H61" s="14"/>
      <c r="I61" s="14"/>
      <c r="J61" s="14" t="s">
        <v>80</v>
      </c>
      <c r="K61" s="14" t="s">
        <v>72</v>
      </c>
      <c r="L61" s="14">
        <v>642</v>
      </c>
      <c r="M61" s="14">
        <v>9</v>
      </c>
      <c r="N61" s="14">
        <v>9</v>
      </c>
      <c r="O61" s="14"/>
      <c r="P61" s="14"/>
      <c r="Q61" s="14"/>
      <c r="R61" s="14"/>
    </row>
    <row r="62" spans="1:18" ht="72" customHeight="1" x14ac:dyDescent="0.2">
      <c r="A62" s="112" t="s">
        <v>81</v>
      </c>
      <c r="B62" s="112"/>
      <c r="C62" s="112"/>
      <c r="D62" s="112"/>
      <c r="E62" s="14"/>
      <c r="F62" s="14"/>
      <c r="G62" s="14"/>
      <c r="H62" s="14"/>
      <c r="I62" s="14"/>
      <c r="J62" s="14" t="s">
        <v>82</v>
      </c>
      <c r="K62" s="14" t="s">
        <v>66</v>
      </c>
      <c r="L62" s="14">
        <v>792</v>
      </c>
      <c r="M62" s="14">
        <v>2660</v>
      </c>
      <c r="N62" s="14">
        <v>2815</v>
      </c>
      <c r="O62" s="14"/>
      <c r="P62" s="14"/>
      <c r="Q62" s="14"/>
      <c r="R62" s="14"/>
    </row>
    <row r="63" spans="1:18" ht="69" customHeight="1" x14ac:dyDescent="0.2">
      <c r="A63" s="112" t="s">
        <v>81</v>
      </c>
      <c r="B63" s="112"/>
      <c r="C63" s="112"/>
      <c r="D63" s="112"/>
      <c r="E63" s="14"/>
      <c r="F63" s="14"/>
      <c r="G63" s="14"/>
      <c r="H63" s="14"/>
      <c r="I63" s="14"/>
      <c r="J63" s="14" t="s">
        <v>67</v>
      </c>
      <c r="K63" s="14" t="s">
        <v>72</v>
      </c>
      <c r="L63" s="14">
        <v>642</v>
      </c>
      <c r="M63" s="14">
        <v>14</v>
      </c>
      <c r="N63" s="14">
        <v>14</v>
      </c>
      <c r="O63" s="14"/>
      <c r="P63" s="14"/>
      <c r="Q63" s="14"/>
      <c r="R63" s="14"/>
    </row>
    <row r="64" spans="1:18" x14ac:dyDescent="0.2">
      <c r="A64" s="109"/>
      <c r="B64" s="109"/>
      <c r="C64" s="109"/>
      <c r="D64" s="109"/>
    </row>
  </sheetData>
  <mergeCells count="72">
    <mergeCell ref="A9:D9"/>
    <mergeCell ref="N9:Q9"/>
    <mergeCell ref="A13:D13"/>
    <mergeCell ref="A19:R19"/>
    <mergeCell ref="A20:R20"/>
    <mergeCell ref="A21:R21"/>
    <mergeCell ref="A22:R22"/>
    <mergeCell ref="A23:R23"/>
    <mergeCell ref="E25:M25"/>
    <mergeCell ref="Q25:R25"/>
    <mergeCell ref="Q26:R26"/>
    <mergeCell ref="E27:M27"/>
    <mergeCell ref="Q27:R27"/>
    <mergeCell ref="E28:M28"/>
    <mergeCell ref="Q28:R28"/>
    <mergeCell ref="K42:L42"/>
    <mergeCell ref="M42:M43"/>
    <mergeCell ref="N42:N43"/>
    <mergeCell ref="O42:O43"/>
    <mergeCell ref="Q29:R29"/>
    <mergeCell ref="Q30:R30"/>
    <mergeCell ref="Q31:R31"/>
    <mergeCell ref="A37:R37"/>
    <mergeCell ref="A38:R38"/>
    <mergeCell ref="Q42:Q43"/>
    <mergeCell ref="A44:D44"/>
    <mergeCell ref="A45:D45"/>
    <mergeCell ref="A46:D46"/>
    <mergeCell ref="A39:R39"/>
    <mergeCell ref="A41:D43"/>
    <mergeCell ref="E41:G41"/>
    <mergeCell ref="H41:I41"/>
    <mergeCell ref="J41:Q41"/>
    <mergeCell ref="R41:R43"/>
    <mergeCell ref="E42:E43"/>
    <mergeCell ref="F42:F43"/>
    <mergeCell ref="G42:G43"/>
    <mergeCell ref="H42:H43"/>
    <mergeCell ref="I42:I43"/>
    <mergeCell ref="J42:J43"/>
    <mergeCell ref="P51:P52"/>
    <mergeCell ref="Q51:Q52"/>
    <mergeCell ref="A53:D53"/>
    <mergeCell ref="A54:D54"/>
    <mergeCell ref="A55:D55"/>
    <mergeCell ref="A50:D52"/>
    <mergeCell ref="E50:G50"/>
    <mergeCell ref="H50:I50"/>
    <mergeCell ref="J50:Q50"/>
    <mergeCell ref="E51:E52"/>
    <mergeCell ref="F51:F52"/>
    <mergeCell ref="G51:G52"/>
    <mergeCell ref="H51:H52"/>
    <mergeCell ref="I51:I52"/>
    <mergeCell ref="J51:J52"/>
    <mergeCell ref="K51:L51"/>
    <mergeCell ref="A61:D61"/>
    <mergeCell ref="A62:D62"/>
    <mergeCell ref="A63:D63"/>
    <mergeCell ref="A11:B11"/>
    <mergeCell ref="N11:O11"/>
    <mergeCell ref="A56:D56"/>
    <mergeCell ref="A57:D57"/>
    <mergeCell ref="A58:D58"/>
    <mergeCell ref="A59:D59"/>
    <mergeCell ref="A60:D60"/>
    <mergeCell ref="A48:R48"/>
    <mergeCell ref="R50:R52"/>
    <mergeCell ref="M51:M52"/>
    <mergeCell ref="N51:N52"/>
    <mergeCell ref="O51:O52"/>
    <mergeCell ref="P42:P43"/>
  </mergeCells>
  <printOptions horizontalCentered="1" verticalCentered="1"/>
  <pageMargins left="0" right="0" top="0" bottom="0" header="0" footer="0"/>
  <pageSetup paperSize="9" scale="65" fitToHeight="2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4"/>
  <dimension ref="A1:T2554"/>
  <sheetViews>
    <sheetView view="pageBreakPreview" zoomScale="70" workbookViewId="0">
      <selection activeCell="N19" sqref="N19"/>
    </sheetView>
  </sheetViews>
  <sheetFormatPr defaultColWidth="9.140625" defaultRowHeight="12.75" x14ac:dyDescent="0.2"/>
  <cols>
    <col min="1" max="5" width="9.140625" style="19"/>
    <col min="6" max="6" width="15.7109375" style="19" customWidth="1"/>
    <col min="7" max="7" width="17.85546875" style="19" customWidth="1"/>
    <col min="8" max="8" width="15.7109375" style="19" customWidth="1"/>
    <col min="9" max="9" width="16.85546875" style="19" customWidth="1"/>
    <col min="10" max="10" width="15.7109375" style="19" customWidth="1"/>
    <col min="11" max="11" width="17.140625" style="19" customWidth="1"/>
    <col min="12" max="12" width="14.85546875" style="19" customWidth="1"/>
    <col min="13" max="13" width="18.5703125" style="19" customWidth="1"/>
    <col min="14" max="14" width="13.85546875" style="19" customWidth="1"/>
    <col min="15" max="15" width="16.42578125" style="19" customWidth="1"/>
    <col min="16" max="16" width="14.28515625" style="19" customWidth="1"/>
    <col min="17" max="17" width="17.42578125" style="19" customWidth="1"/>
    <col min="18" max="18" width="9.140625" style="19"/>
    <col min="19" max="19" width="21.28515625" style="19" customWidth="1"/>
    <col min="20" max="16384" width="9.140625" style="19"/>
  </cols>
  <sheetData>
    <row r="1" spans="1:20" x14ac:dyDescent="0.2">
      <c r="A1" s="302" t="s">
        <v>665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20" x14ac:dyDescent="0.2">
      <c r="A2" s="302" t="s">
        <v>666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spans="1:20" x14ac:dyDescent="0.2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20" x14ac:dyDescent="0.2">
      <c r="A4" s="361" t="s">
        <v>6</v>
      </c>
      <c r="B4" s="361"/>
      <c r="C4" s="361"/>
      <c r="D4" s="361"/>
      <c r="F4" s="51"/>
      <c r="G4" s="51"/>
      <c r="H4" s="51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spans="1:20" x14ac:dyDescent="0.2">
      <c r="D5" s="4"/>
      <c r="F5" s="51"/>
      <c r="G5" s="51"/>
      <c r="H5" s="51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</row>
    <row r="6" spans="1:20" x14ac:dyDescent="0.2">
      <c r="A6" s="66"/>
      <c r="B6" s="66"/>
      <c r="C6" s="66"/>
      <c r="D6" s="6"/>
      <c r="F6" s="51"/>
      <c r="G6" s="51"/>
      <c r="H6" s="51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x14ac:dyDescent="0.2">
      <c r="A7" s="362" t="s">
        <v>491</v>
      </c>
      <c r="B7" s="362"/>
      <c r="C7" s="362"/>
      <c r="D7" s="362"/>
      <c r="E7" s="362"/>
      <c r="F7" s="51"/>
      <c r="G7" s="51"/>
      <c r="H7" s="5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x14ac:dyDescent="0.2">
      <c r="A8" s="362" t="s">
        <v>492</v>
      </c>
      <c r="B8" s="362"/>
      <c r="C8" s="362"/>
      <c r="D8" s="362"/>
      <c r="E8" s="362"/>
      <c r="F8" s="51"/>
      <c r="G8" s="51"/>
      <c r="H8" s="51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x14ac:dyDescent="0.2">
      <c r="A9" s="362" t="s">
        <v>667</v>
      </c>
      <c r="B9" s="363"/>
      <c r="C9" s="363"/>
      <c r="D9" s="363"/>
      <c r="E9" s="363"/>
      <c r="F9" s="51"/>
      <c r="G9" s="51"/>
      <c r="H9" s="5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x14ac:dyDescent="0.2">
      <c r="A10" s="1" t="s">
        <v>13</v>
      </c>
      <c r="D10" s="4"/>
    </row>
    <row r="11" spans="1:20" x14ac:dyDescent="0.2">
      <c r="D11" s="4"/>
    </row>
    <row r="12" spans="1:20" x14ac:dyDescent="0.2">
      <c r="A12" s="302" t="s">
        <v>668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</row>
    <row r="13" spans="1:20" x14ac:dyDescent="0.2">
      <c r="D13" s="1"/>
    </row>
    <row r="14" spans="1:20" s="79" customFormat="1" x14ac:dyDescent="0.25">
      <c r="A14" s="112" t="s">
        <v>669</v>
      </c>
      <c r="B14" s="112"/>
      <c r="C14" s="112"/>
      <c r="D14" s="112"/>
      <c r="E14" s="112" t="s">
        <v>250</v>
      </c>
      <c r="F14" s="382" t="s">
        <v>497</v>
      </c>
      <c r="G14" s="112" t="s">
        <v>670</v>
      </c>
      <c r="H14" s="112" t="s">
        <v>671</v>
      </c>
      <c r="I14" s="112" t="s">
        <v>672</v>
      </c>
      <c r="J14" s="112" t="s">
        <v>503</v>
      </c>
      <c r="K14" s="112" t="s">
        <v>504</v>
      </c>
      <c r="L14" s="112" t="s">
        <v>673</v>
      </c>
      <c r="M14" s="112" t="s">
        <v>674</v>
      </c>
      <c r="N14" s="112"/>
      <c r="O14" s="112"/>
      <c r="P14" s="112"/>
      <c r="Q14" s="112"/>
      <c r="R14" s="112"/>
      <c r="S14" s="112"/>
      <c r="T14" s="112"/>
    </row>
    <row r="15" spans="1:20" s="79" customFormat="1" x14ac:dyDescent="0.25">
      <c r="A15" s="112"/>
      <c r="B15" s="112"/>
      <c r="C15" s="112"/>
      <c r="D15" s="112"/>
      <c r="E15" s="112"/>
      <c r="F15" s="382"/>
      <c r="G15" s="112"/>
      <c r="H15" s="112"/>
      <c r="I15" s="112"/>
      <c r="J15" s="112"/>
      <c r="K15" s="112"/>
      <c r="L15" s="112"/>
      <c r="M15" s="112" t="s">
        <v>256</v>
      </c>
      <c r="N15" s="112" t="s">
        <v>180</v>
      </c>
      <c r="O15" s="112"/>
      <c r="P15" s="112"/>
      <c r="Q15" s="112"/>
      <c r="R15" s="112"/>
      <c r="S15" s="112"/>
      <c r="T15" s="112"/>
    </row>
    <row r="16" spans="1:20" s="79" customFormat="1" x14ac:dyDescent="0.25">
      <c r="A16" s="112"/>
      <c r="B16" s="112"/>
      <c r="C16" s="112"/>
      <c r="D16" s="112"/>
      <c r="E16" s="112"/>
      <c r="F16" s="382"/>
      <c r="G16" s="112"/>
      <c r="H16" s="112"/>
      <c r="I16" s="112"/>
      <c r="J16" s="112"/>
      <c r="K16" s="112"/>
      <c r="L16" s="112"/>
      <c r="M16" s="112"/>
      <c r="N16" s="112" t="s">
        <v>675</v>
      </c>
      <c r="O16" s="112" t="s">
        <v>676</v>
      </c>
      <c r="P16" s="112"/>
      <c r="Q16" s="112"/>
      <c r="R16" s="112" t="s">
        <v>677</v>
      </c>
      <c r="S16" s="112"/>
      <c r="T16" s="112"/>
    </row>
    <row r="17" spans="1:20" s="79" customFormat="1" ht="65.25" customHeight="1" x14ac:dyDescent="0.25">
      <c r="A17" s="112"/>
      <c r="B17" s="112"/>
      <c r="C17" s="112"/>
      <c r="D17" s="112"/>
      <c r="E17" s="112"/>
      <c r="F17" s="382"/>
      <c r="G17" s="112"/>
      <c r="H17" s="112"/>
      <c r="I17" s="112"/>
      <c r="J17" s="112"/>
      <c r="K17" s="112"/>
      <c r="L17" s="112"/>
      <c r="M17" s="112"/>
      <c r="N17" s="112"/>
      <c r="O17" s="112" t="s">
        <v>256</v>
      </c>
      <c r="P17" s="112" t="s">
        <v>180</v>
      </c>
      <c r="Q17" s="112"/>
      <c r="R17" s="112" t="s">
        <v>678</v>
      </c>
      <c r="S17" s="112" t="s">
        <v>679</v>
      </c>
      <c r="T17" s="112"/>
    </row>
    <row r="18" spans="1:20" s="79" customFormat="1" ht="38.25" x14ac:dyDescent="0.25">
      <c r="A18" s="112"/>
      <c r="B18" s="112"/>
      <c r="C18" s="112"/>
      <c r="D18" s="112"/>
      <c r="E18" s="112"/>
      <c r="F18" s="382"/>
      <c r="G18" s="112"/>
      <c r="H18" s="112"/>
      <c r="I18" s="112"/>
      <c r="J18" s="112"/>
      <c r="K18" s="112"/>
      <c r="L18" s="112"/>
      <c r="M18" s="112"/>
      <c r="N18" s="112"/>
      <c r="O18" s="112"/>
      <c r="P18" s="12" t="s">
        <v>680</v>
      </c>
      <c r="Q18" s="12" t="s">
        <v>681</v>
      </c>
      <c r="R18" s="112"/>
      <c r="S18" s="12" t="s">
        <v>256</v>
      </c>
      <c r="T18" s="12" t="s">
        <v>682</v>
      </c>
    </row>
    <row r="19" spans="1:20" x14ac:dyDescent="0.2">
      <c r="A19" s="115">
        <v>1</v>
      </c>
      <c r="B19" s="115"/>
      <c r="C19" s="115"/>
      <c r="D19" s="115"/>
      <c r="E19" s="13">
        <v>2</v>
      </c>
      <c r="F19" s="13">
        <v>3</v>
      </c>
      <c r="G19" s="13">
        <v>4</v>
      </c>
      <c r="H19" s="13">
        <v>5</v>
      </c>
      <c r="I19" s="13">
        <v>6</v>
      </c>
      <c r="J19" s="13">
        <v>7</v>
      </c>
      <c r="K19" s="13">
        <v>8</v>
      </c>
      <c r="L19" s="13">
        <v>9</v>
      </c>
      <c r="M19" s="13">
        <v>10</v>
      </c>
      <c r="N19" s="13">
        <v>11</v>
      </c>
      <c r="O19" s="13">
        <v>12</v>
      </c>
      <c r="P19" s="13">
        <v>13</v>
      </c>
      <c r="Q19" s="13">
        <v>14</v>
      </c>
      <c r="R19" s="13">
        <v>15</v>
      </c>
      <c r="S19" s="13">
        <v>16</v>
      </c>
      <c r="T19" s="13">
        <v>17</v>
      </c>
    </row>
    <row r="20" spans="1:20" ht="28.5" customHeight="1" x14ac:dyDescent="0.2">
      <c r="A20" s="333" t="s">
        <v>683</v>
      </c>
      <c r="B20" s="333"/>
      <c r="C20" s="333"/>
      <c r="D20" s="333"/>
      <c r="E20" s="13">
        <v>1000</v>
      </c>
      <c r="F20" s="52"/>
      <c r="G20" s="52"/>
      <c r="H20" s="52"/>
      <c r="I20" s="52"/>
      <c r="J20" s="52"/>
      <c r="K20" s="52"/>
      <c r="L20" s="52"/>
      <c r="M20" s="14"/>
      <c r="N20" s="14"/>
      <c r="O20" s="14"/>
      <c r="P20" s="14"/>
      <c r="Q20" s="14"/>
      <c r="R20" s="14"/>
      <c r="S20" s="14"/>
      <c r="T20" s="14"/>
    </row>
    <row r="21" spans="1:20" x14ac:dyDescent="0.2">
      <c r="A21" s="333" t="s">
        <v>180</v>
      </c>
      <c r="B21" s="333"/>
      <c r="C21" s="333"/>
      <c r="D21" s="333"/>
      <c r="E21" s="115">
        <v>1100</v>
      </c>
      <c r="F21" s="112"/>
      <c r="G21" s="112"/>
      <c r="H21" s="112"/>
      <c r="I21" s="112"/>
      <c r="J21" s="112"/>
      <c r="K21" s="112"/>
      <c r="L21" s="112"/>
      <c r="M21" s="337"/>
      <c r="N21" s="337"/>
      <c r="O21" s="337"/>
      <c r="P21" s="337"/>
      <c r="Q21" s="337"/>
      <c r="R21" s="337"/>
      <c r="S21" s="337"/>
      <c r="T21" s="337"/>
    </row>
    <row r="22" spans="1:20" x14ac:dyDescent="0.2">
      <c r="A22" s="333" t="s">
        <v>684</v>
      </c>
      <c r="B22" s="333"/>
      <c r="C22" s="333"/>
      <c r="D22" s="333"/>
      <c r="E22" s="115"/>
      <c r="F22" s="112"/>
      <c r="G22" s="112"/>
      <c r="H22" s="112"/>
      <c r="I22" s="112"/>
      <c r="J22" s="112"/>
      <c r="K22" s="112"/>
      <c r="L22" s="112"/>
      <c r="M22" s="337"/>
      <c r="N22" s="337"/>
      <c r="O22" s="337"/>
      <c r="P22" s="337"/>
      <c r="Q22" s="337"/>
      <c r="R22" s="337"/>
      <c r="S22" s="337"/>
      <c r="T22" s="337"/>
    </row>
    <row r="23" spans="1:20" x14ac:dyDescent="0.2">
      <c r="A23" s="333" t="s">
        <v>179</v>
      </c>
      <c r="B23" s="333"/>
      <c r="C23" s="333"/>
      <c r="D23" s="333"/>
      <c r="E23" s="115">
        <v>1110</v>
      </c>
      <c r="F23" s="112"/>
      <c r="G23" s="112"/>
      <c r="H23" s="112"/>
      <c r="I23" s="112"/>
      <c r="J23" s="112"/>
      <c r="K23" s="112"/>
      <c r="L23" s="112"/>
      <c r="M23" s="337"/>
      <c r="N23" s="337"/>
      <c r="O23" s="337"/>
      <c r="P23" s="337"/>
      <c r="Q23" s="337"/>
      <c r="R23" s="337"/>
      <c r="S23" s="337"/>
      <c r="T23" s="337"/>
    </row>
    <row r="24" spans="1:20" ht="45.75" customHeight="1" x14ac:dyDescent="0.2">
      <c r="A24" s="333" t="s">
        <v>685</v>
      </c>
      <c r="B24" s="333"/>
      <c r="C24" s="333"/>
      <c r="D24" s="333"/>
      <c r="E24" s="115"/>
      <c r="F24" s="112"/>
      <c r="G24" s="112"/>
      <c r="H24" s="112"/>
      <c r="I24" s="112"/>
      <c r="J24" s="112"/>
      <c r="K24" s="112"/>
      <c r="L24" s="112"/>
      <c r="M24" s="337"/>
      <c r="N24" s="337"/>
      <c r="O24" s="337"/>
      <c r="P24" s="337"/>
      <c r="Q24" s="337"/>
      <c r="R24" s="337"/>
      <c r="S24" s="337"/>
      <c r="T24" s="337"/>
    </row>
    <row r="25" spans="1:20" x14ac:dyDescent="0.2">
      <c r="A25" s="349"/>
      <c r="B25" s="349"/>
      <c r="C25" s="349"/>
      <c r="D25" s="349"/>
      <c r="E25" s="14"/>
      <c r="F25" s="77"/>
      <c r="G25" s="77"/>
      <c r="H25" s="77"/>
      <c r="I25" s="77"/>
      <c r="J25" s="77"/>
      <c r="K25" s="77"/>
      <c r="L25" s="77"/>
      <c r="M25" s="14"/>
      <c r="N25" s="14"/>
      <c r="O25" s="14"/>
      <c r="P25" s="14"/>
      <c r="Q25" s="14"/>
      <c r="R25" s="14"/>
      <c r="S25" s="14"/>
      <c r="T25" s="14"/>
    </row>
    <row r="26" spans="1:20" x14ac:dyDescent="0.2">
      <c r="A26" s="333" t="s">
        <v>686</v>
      </c>
      <c r="B26" s="333"/>
      <c r="C26" s="333"/>
      <c r="D26" s="333"/>
      <c r="E26" s="13">
        <v>1200</v>
      </c>
      <c r="F26" s="52"/>
      <c r="G26" s="52"/>
      <c r="H26" s="52"/>
      <c r="I26" s="52"/>
      <c r="J26" s="52"/>
      <c r="K26" s="52"/>
      <c r="L26" s="52"/>
      <c r="M26" s="14"/>
      <c r="N26" s="14"/>
      <c r="O26" s="14"/>
      <c r="P26" s="14"/>
      <c r="Q26" s="14"/>
      <c r="R26" s="14"/>
      <c r="S26" s="14"/>
      <c r="T26" s="14"/>
    </row>
    <row r="27" spans="1:20" x14ac:dyDescent="0.2">
      <c r="A27" s="333" t="s">
        <v>687</v>
      </c>
      <c r="B27" s="333"/>
      <c r="C27" s="333"/>
      <c r="D27" s="333"/>
      <c r="E27" s="13">
        <v>2000</v>
      </c>
      <c r="F27" s="52"/>
      <c r="G27" s="52"/>
      <c r="H27" s="52"/>
      <c r="I27" s="52"/>
      <c r="J27" s="40">
        <f>SUM(J32:J36)</f>
        <v>1338930</v>
      </c>
      <c r="K27" s="40">
        <f>SUM(K32:K36)</f>
        <v>746107.62</v>
      </c>
      <c r="L27" s="52"/>
      <c r="M27" s="13">
        <f>SUM(M32:M36)</f>
        <v>5</v>
      </c>
      <c r="N27" s="13">
        <f>SUM(N32:N36)</f>
        <v>5</v>
      </c>
      <c r="O27" s="14"/>
      <c r="P27" s="14"/>
      <c r="Q27" s="14"/>
      <c r="R27" s="14"/>
      <c r="S27" s="14"/>
      <c r="T27" s="14"/>
    </row>
    <row r="28" spans="1:20" x14ac:dyDescent="0.2">
      <c r="A28" s="333" t="s">
        <v>180</v>
      </c>
      <c r="B28" s="333"/>
      <c r="C28" s="333"/>
      <c r="D28" s="333"/>
      <c r="E28" s="115">
        <v>2100</v>
      </c>
      <c r="F28" s="112"/>
      <c r="G28" s="112"/>
      <c r="H28" s="112"/>
      <c r="I28" s="112"/>
      <c r="J28" s="371">
        <f>SUM(J32:J36)</f>
        <v>1338930</v>
      </c>
      <c r="K28" s="371">
        <f>SUM(K32:K36)</f>
        <v>746107.62</v>
      </c>
      <c r="L28" s="112"/>
      <c r="M28" s="390">
        <f>SUM(M32:M36)</f>
        <v>5</v>
      </c>
      <c r="N28" s="390">
        <f>SUM(N32:N36)</f>
        <v>5</v>
      </c>
      <c r="O28" s="337"/>
      <c r="P28" s="337"/>
      <c r="Q28" s="337"/>
      <c r="R28" s="337"/>
      <c r="S28" s="337"/>
      <c r="T28" s="337"/>
    </row>
    <row r="29" spans="1:20" x14ac:dyDescent="0.2">
      <c r="A29" s="333" t="s">
        <v>684</v>
      </c>
      <c r="B29" s="333"/>
      <c r="C29" s="333"/>
      <c r="D29" s="333"/>
      <c r="E29" s="115"/>
      <c r="F29" s="112"/>
      <c r="G29" s="112"/>
      <c r="H29" s="112"/>
      <c r="I29" s="112"/>
      <c r="J29" s="115"/>
      <c r="K29" s="115"/>
      <c r="L29" s="112"/>
      <c r="M29" s="391"/>
      <c r="N29" s="391"/>
      <c r="O29" s="337"/>
      <c r="P29" s="337"/>
      <c r="Q29" s="337"/>
      <c r="R29" s="337"/>
      <c r="S29" s="337"/>
      <c r="T29" s="337"/>
    </row>
    <row r="30" spans="1:20" x14ac:dyDescent="0.2">
      <c r="A30" s="333" t="s">
        <v>179</v>
      </c>
      <c r="B30" s="333"/>
      <c r="C30" s="333"/>
      <c r="D30" s="333"/>
      <c r="E30" s="115">
        <v>2110</v>
      </c>
      <c r="F30" s="112"/>
      <c r="G30" s="112"/>
      <c r="H30" s="112"/>
      <c r="I30" s="112"/>
      <c r="J30" s="371">
        <f>SUM(J32:J36)</f>
        <v>1338930</v>
      </c>
      <c r="K30" s="371">
        <f>SUM(K32:K36)</f>
        <v>746107.62</v>
      </c>
      <c r="L30" s="112"/>
      <c r="M30" s="115">
        <f>SUM(M32:M36)</f>
        <v>5</v>
      </c>
      <c r="N30" s="115">
        <f>SUM(N32:N36)</f>
        <v>5</v>
      </c>
      <c r="O30" s="337"/>
      <c r="P30" s="337"/>
      <c r="Q30" s="337"/>
      <c r="R30" s="337"/>
      <c r="S30" s="337"/>
      <c r="T30" s="337"/>
    </row>
    <row r="31" spans="1:20" ht="44.25" customHeight="1" x14ac:dyDescent="0.2">
      <c r="A31" s="333" t="s">
        <v>685</v>
      </c>
      <c r="B31" s="333"/>
      <c r="C31" s="333"/>
      <c r="D31" s="333"/>
      <c r="E31" s="115"/>
      <c r="F31" s="112"/>
      <c r="G31" s="112"/>
      <c r="H31" s="112"/>
      <c r="I31" s="112"/>
      <c r="J31" s="115"/>
      <c r="K31" s="115"/>
      <c r="L31" s="112"/>
      <c r="M31" s="115"/>
      <c r="N31" s="115"/>
      <c r="O31" s="337"/>
      <c r="P31" s="337"/>
      <c r="Q31" s="337"/>
      <c r="R31" s="337"/>
      <c r="S31" s="337"/>
      <c r="T31" s="337"/>
    </row>
    <row r="32" spans="1:20" ht="91.9" customHeight="1" x14ac:dyDescent="0.2">
      <c r="A32" s="367" t="str">
        <f>[2]сокращенный!A237</f>
        <v>Интерактивная панель 43 дюйма</v>
      </c>
      <c r="B32" s="368"/>
      <c r="C32" s="368"/>
      <c r="D32" s="369"/>
      <c r="E32" s="13">
        <v>2111</v>
      </c>
      <c r="F32" s="84" t="str">
        <f>[2]сокращенный!F237</f>
        <v>пр. Красноярский рабочий, д. 62</v>
      </c>
      <c r="G32" s="84" t="str">
        <f>[2]сокращенный!G237</f>
        <v>ОСН117916</v>
      </c>
      <c r="H32" s="84" t="str">
        <f>[2]сокращенный!H237</f>
        <v xml:space="preserve">П0000271                      </v>
      </c>
      <c r="I32" s="84">
        <f>[2]сокращенный!I237</f>
        <v>2018</v>
      </c>
      <c r="J32" s="85">
        <f>[2]сокращенный!J237</f>
        <v>167828</v>
      </c>
      <c r="K32" s="85">
        <v>50348.12</v>
      </c>
      <c r="L32" s="12" t="s">
        <v>688</v>
      </c>
      <c r="M32" s="13">
        <v>1</v>
      </c>
      <c r="N32" s="13">
        <v>1</v>
      </c>
      <c r="O32" s="14"/>
      <c r="P32" s="14"/>
      <c r="Q32" s="14"/>
      <c r="R32" s="14"/>
      <c r="S32" s="14"/>
      <c r="T32" s="14"/>
    </row>
    <row r="33" spans="1:20" ht="91.9" customHeight="1" x14ac:dyDescent="0.2">
      <c r="A33" s="367" t="str">
        <f>[2]сокращенный!A238</f>
        <v>Пожарная сигнализация (комплект устройств, блоков, извещателей)</v>
      </c>
      <c r="B33" s="368"/>
      <c r="C33" s="368"/>
      <c r="D33" s="369"/>
      <c r="E33" s="13">
        <v>2112</v>
      </c>
      <c r="F33" s="84" t="str">
        <f>[2]сокращенный!F238</f>
        <v>пр. Красноярский рабочий, д. 62</v>
      </c>
      <c r="G33" s="84" t="str">
        <f>[2]сокращенный!G238</f>
        <v>ОСН122943</v>
      </c>
      <c r="H33" s="84" t="str">
        <f>[2]сокращенный!H238</f>
        <v xml:space="preserve">П0000541                      </v>
      </c>
      <c r="I33" s="84">
        <f>[2]сокращенный!I238</f>
        <v>2017</v>
      </c>
      <c r="J33" s="85">
        <f>[2]сокращенный!J238</f>
        <v>596745</v>
      </c>
      <c r="K33" s="85">
        <v>430982.5</v>
      </c>
      <c r="L33" s="12" t="s">
        <v>688</v>
      </c>
      <c r="M33" s="13">
        <v>1</v>
      </c>
      <c r="N33" s="13">
        <v>1</v>
      </c>
      <c r="O33" s="14"/>
      <c r="P33" s="14"/>
      <c r="Q33" s="14"/>
      <c r="R33" s="14"/>
      <c r="S33" s="14"/>
      <c r="T33" s="14"/>
    </row>
    <row r="34" spans="1:20" ht="91.9" customHeight="1" x14ac:dyDescent="0.2">
      <c r="A34" s="367" t="str">
        <f>[2]сокращенный!A239</f>
        <v>Установка серверная в сборе</v>
      </c>
      <c r="B34" s="368"/>
      <c r="C34" s="368"/>
      <c r="D34" s="369"/>
      <c r="E34" s="13">
        <v>2113</v>
      </c>
      <c r="F34" s="84" t="str">
        <f>[2]сокращенный!F239</f>
        <v>пр. Красноярский рабочий, д. 62</v>
      </c>
      <c r="G34" s="84" t="str">
        <f>[2]сокращенный!G239</f>
        <v>ОСН122944</v>
      </c>
      <c r="H34" s="84" t="str">
        <f>[2]сокращенный!H239</f>
        <v xml:space="preserve">П0000539                      </v>
      </c>
      <c r="I34" s="84">
        <f>[2]сокращенный!I239</f>
        <v>2017</v>
      </c>
      <c r="J34" s="85">
        <f>[2]сокращенный!J239</f>
        <v>231145</v>
      </c>
      <c r="K34" s="85">
        <v>93558.5</v>
      </c>
      <c r="L34" s="12" t="s">
        <v>688</v>
      </c>
      <c r="M34" s="13">
        <v>1</v>
      </c>
      <c r="N34" s="13">
        <v>1</v>
      </c>
      <c r="O34" s="14"/>
      <c r="P34" s="14"/>
      <c r="Q34" s="14"/>
      <c r="R34" s="14"/>
      <c r="S34" s="14"/>
      <c r="T34" s="14"/>
    </row>
    <row r="35" spans="1:20" ht="91.9" customHeight="1" x14ac:dyDescent="0.2">
      <c r="A35" s="367" t="str">
        <f>[2]сокращенный!A240</f>
        <v>Система видеонаблюдения</v>
      </c>
      <c r="B35" s="368"/>
      <c r="C35" s="368"/>
      <c r="D35" s="369"/>
      <c r="E35" s="13">
        <v>2114</v>
      </c>
      <c r="F35" s="84" t="str">
        <f>[2]сокращенный!F240</f>
        <v>пр. Красноярский рабочий, д. 62</v>
      </c>
      <c r="G35" s="84" t="str">
        <f>[2]сокращенный!G240</f>
        <v>ОСН122945</v>
      </c>
      <c r="H35" s="84" t="str">
        <f>[2]сокращенный!H240</f>
        <v xml:space="preserve">П0000542                      </v>
      </c>
      <c r="I35" s="84">
        <f>[2]сокращенный!I240</f>
        <v>2017</v>
      </c>
      <c r="J35" s="85">
        <f>[2]сокращенный!J240</f>
        <v>241469</v>
      </c>
      <c r="K35" s="85">
        <v>97737.5</v>
      </c>
      <c r="L35" s="12" t="s">
        <v>688</v>
      </c>
      <c r="M35" s="13">
        <v>1</v>
      </c>
      <c r="N35" s="13">
        <v>1</v>
      </c>
      <c r="O35" s="14"/>
      <c r="P35" s="14"/>
      <c r="Q35" s="14"/>
      <c r="R35" s="14"/>
      <c r="S35" s="14"/>
      <c r="T35" s="14"/>
    </row>
    <row r="36" spans="1:20" ht="91.9" customHeight="1" x14ac:dyDescent="0.2">
      <c r="A36" s="370" t="str">
        <f>[2]сокращенный!A241</f>
        <v>Наклонный подъемник НПИ-225</v>
      </c>
      <c r="B36" s="370"/>
      <c r="C36" s="370"/>
      <c r="D36" s="370"/>
      <c r="E36" s="13">
        <v>2115</v>
      </c>
      <c r="F36" s="84" t="str">
        <f>[2]сокращенный!F241</f>
        <v>пр. Красноярский рабочий, д. 62</v>
      </c>
      <c r="G36" s="86" t="str">
        <f>[2]сокращенный!G241</f>
        <v>ОСН122946</v>
      </c>
      <c r="H36" s="86" t="s">
        <v>689</v>
      </c>
      <c r="I36" s="86">
        <f>[2]сокращенный!I241</f>
        <v>2017</v>
      </c>
      <c r="J36" s="87">
        <f>[2]сокращенный!J241</f>
        <v>101743</v>
      </c>
      <c r="K36" s="87">
        <v>73481</v>
      </c>
      <c r="L36" s="12" t="s">
        <v>688</v>
      </c>
      <c r="M36" s="13">
        <v>1</v>
      </c>
      <c r="N36" s="13">
        <v>1</v>
      </c>
      <c r="O36" s="14"/>
      <c r="P36" s="14"/>
      <c r="Q36" s="14"/>
      <c r="R36" s="14"/>
      <c r="S36" s="14"/>
      <c r="T36" s="14"/>
    </row>
    <row r="37" spans="1:20" x14ac:dyDescent="0.2">
      <c r="A37" s="333" t="s">
        <v>686</v>
      </c>
      <c r="B37" s="333"/>
      <c r="C37" s="333"/>
      <c r="D37" s="333"/>
      <c r="E37" s="13">
        <v>2200</v>
      </c>
      <c r="F37" s="88"/>
      <c r="G37" s="88"/>
      <c r="H37" s="88"/>
      <c r="I37" s="88"/>
      <c r="J37" s="88"/>
      <c r="K37" s="88"/>
      <c r="L37" s="52"/>
      <c r="M37" s="14"/>
      <c r="N37" s="14"/>
      <c r="O37" s="14"/>
      <c r="P37" s="14"/>
      <c r="Q37" s="14"/>
      <c r="R37" s="14"/>
      <c r="S37" s="14"/>
      <c r="T37" s="14"/>
    </row>
    <row r="38" spans="1:20" ht="30" customHeight="1" x14ac:dyDescent="0.2">
      <c r="A38" s="333" t="s">
        <v>690</v>
      </c>
      <c r="B38" s="333"/>
      <c r="C38" s="333"/>
      <c r="D38" s="333"/>
      <c r="E38" s="13">
        <v>3000</v>
      </c>
      <c r="F38" s="52"/>
      <c r="G38" s="52"/>
      <c r="H38" s="52"/>
      <c r="I38" s="52"/>
      <c r="J38" s="40">
        <f>SUM(J43:J55)</f>
        <v>4611870</v>
      </c>
      <c r="K38" s="40">
        <f>SUM(K43:K55)</f>
        <v>922599.47000000009</v>
      </c>
      <c r="L38" s="52"/>
      <c r="M38" s="13">
        <f>SUM(M43:M55)</f>
        <v>13</v>
      </c>
      <c r="N38" s="13">
        <f>M38</f>
        <v>13</v>
      </c>
      <c r="O38" s="14"/>
      <c r="P38" s="14"/>
      <c r="Q38" s="14"/>
      <c r="R38" s="14"/>
      <c r="S38" s="14"/>
      <c r="T38" s="14"/>
    </row>
    <row r="39" spans="1:20" x14ac:dyDescent="0.2">
      <c r="A39" s="333" t="s">
        <v>180</v>
      </c>
      <c r="B39" s="333"/>
      <c r="C39" s="333"/>
      <c r="D39" s="333"/>
      <c r="E39" s="115">
        <v>3100</v>
      </c>
      <c r="F39" s="112"/>
      <c r="G39" s="112"/>
      <c r="H39" s="112"/>
      <c r="I39" s="112"/>
      <c r="J39" s="371">
        <f>SUM(J43:J55)</f>
        <v>4611870</v>
      </c>
      <c r="K39" s="371">
        <f>SUM(K43:K55)</f>
        <v>922599.47000000009</v>
      </c>
      <c r="L39" s="112"/>
      <c r="M39" s="115">
        <f>SUM(M43:M55)</f>
        <v>13</v>
      </c>
      <c r="N39" s="115">
        <f>SUM(N43:N55)</f>
        <v>13</v>
      </c>
      <c r="O39" s="337"/>
      <c r="P39" s="337"/>
      <c r="Q39" s="337"/>
      <c r="R39" s="337"/>
      <c r="S39" s="337"/>
      <c r="T39" s="337"/>
    </row>
    <row r="40" spans="1:20" x14ac:dyDescent="0.2">
      <c r="A40" s="333" t="s">
        <v>684</v>
      </c>
      <c r="B40" s="333"/>
      <c r="C40" s="333"/>
      <c r="D40" s="333"/>
      <c r="E40" s="115"/>
      <c r="F40" s="112"/>
      <c r="G40" s="112"/>
      <c r="H40" s="112"/>
      <c r="I40" s="112"/>
      <c r="J40" s="115"/>
      <c r="K40" s="115"/>
      <c r="L40" s="112"/>
      <c r="M40" s="115"/>
      <c r="N40" s="115"/>
      <c r="O40" s="337"/>
      <c r="P40" s="337"/>
      <c r="Q40" s="337"/>
      <c r="R40" s="337"/>
      <c r="S40" s="337"/>
      <c r="T40" s="337"/>
    </row>
    <row r="41" spans="1:20" x14ac:dyDescent="0.2">
      <c r="A41" s="333" t="s">
        <v>179</v>
      </c>
      <c r="B41" s="333"/>
      <c r="C41" s="333"/>
      <c r="D41" s="333"/>
      <c r="E41" s="115">
        <v>3110</v>
      </c>
      <c r="F41" s="112"/>
      <c r="G41" s="112"/>
      <c r="H41" s="112"/>
      <c r="I41" s="112"/>
      <c r="J41" s="371">
        <f>SUM(J43:J55)</f>
        <v>4611870</v>
      </c>
      <c r="K41" s="371">
        <f>SUM(K43:K55)</f>
        <v>922599.47000000009</v>
      </c>
      <c r="L41" s="112"/>
      <c r="M41" s="115">
        <f>SUM(M43:M55)</f>
        <v>13</v>
      </c>
      <c r="N41" s="115">
        <f>SUM(N43:N55)</f>
        <v>13</v>
      </c>
      <c r="O41" s="337"/>
      <c r="P41" s="337"/>
      <c r="Q41" s="337"/>
      <c r="R41" s="337"/>
      <c r="S41" s="337"/>
      <c r="T41" s="337"/>
    </row>
    <row r="42" spans="1:20" ht="45.75" customHeight="1" x14ac:dyDescent="0.2">
      <c r="A42" s="333" t="s">
        <v>685</v>
      </c>
      <c r="B42" s="333"/>
      <c r="C42" s="333"/>
      <c r="D42" s="333"/>
      <c r="E42" s="115"/>
      <c r="F42" s="112"/>
      <c r="G42" s="112"/>
      <c r="H42" s="112"/>
      <c r="I42" s="112"/>
      <c r="J42" s="115"/>
      <c r="K42" s="115"/>
      <c r="L42" s="112"/>
      <c r="M42" s="115"/>
      <c r="N42" s="115"/>
      <c r="O42" s="337"/>
      <c r="P42" s="337"/>
      <c r="Q42" s="337"/>
      <c r="R42" s="337"/>
      <c r="S42" s="337"/>
      <c r="T42" s="337"/>
    </row>
    <row r="43" spans="1:20" ht="91.9" customHeight="1" x14ac:dyDescent="0.2">
      <c r="A43" s="367" t="str">
        <f>[1]стр.21_24!A45</f>
        <v>Палатка "Сибирь-30" (внешний намет, каркас, печь, труба)</v>
      </c>
      <c r="B43" s="368"/>
      <c r="C43" s="368"/>
      <c r="D43" s="369"/>
      <c r="E43" s="13">
        <v>3111</v>
      </c>
      <c r="F43" s="84" t="str">
        <f>[2]сокращенный!F255</f>
        <v>ул. Семафорная, д. 445, стр. № 4</v>
      </c>
      <c r="G43" s="84" t="str">
        <f>[2]сокращенный!G255</f>
        <v>ОСН143159</v>
      </c>
      <c r="H43" s="84" t="str">
        <f>[3]Лист_1!J22</f>
        <v>П0000511</v>
      </c>
      <c r="I43" s="84">
        <f>[2]сокращенный!I255</f>
        <v>2023</v>
      </c>
      <c r="J43" s="85">
        <v>155000</v>
      </c>
      <c r="K43" s="85">
        <v>118833.38</v>
      </c>
      <c r="L43" s="13" t="s">
        <v>688</v>
      </c>
      <c r="M43" s="13">
        <v>1</v>
      </c>
      <c r="N43" s="13">
        <v>1</v>
      </c>
      <c r="O43" s="14"/>
      <c r="P43" s="14"/>
      <c r="Q43" s="14"/>
      <c r="R43" s="14"/>
      <c r="S43" s="14"/>
      <c r="T43" s="14"/>
    </row>
    <row r="44" spans="1:20" ht="91.9" customHeight="1" x14ac:dyDescent="0.2">
      <c r="A44" s="367" t="str">
        <f>[1]стр.21_24!A46</f>
        <v>Палатка "Сибирь-30" (внешний намет, каркас, печь, труба)</v>
      </c>
      <c r="B44" s="368"/>
      <c r="C44" s="368"/>
      <c r="D44" s="369"/>
      <c r="E44" s="13">
        <v>3112</v>
      </c>
      <c r="F44" s="84" t="str">
        <f>[2]сокращенный!F256</f>
        <v>ул. Семафорная, д. 445, стр. № 5</v>
      </c>
      <c r="G44" s="84" t="str">
        <f>[2]сокращенный!G256</f>
        <v>ОСН143160</v>
      </c>
      <c r="H44" s="84" t="str">
        <f>[3]Лист_1!J23</f>
        <v>П0000522</v>
      </c>
      <c r="I44" s="84">
        <f>[2]сокращенный!I256</f>
        <v>2023</v>
      </c>
      <c r="J44" s="85">
        <v>155000</v>
      </c>
      <c r="K44" s="85">
        <v>118833.38</v>
      </c>
      <c r="L44" s="13" t="s">
        <v>688</v>
      </c>
      <c r="M44" s="13">
        <v>1</v>
      </c>
      <c r="N44" s="13">
        <v>1</v>
      </c>
      <c r="O44" s="14"/>
      <c r="P44" s="14"/>
      <c r="Q44" s="14"/>
      <c r="R44" s="14"/>
      <c r="S44" s="14"/>
      <c r="T44" s="14"/>
    </row>
    <row r="45" spans="1:20" ht="91.9" customHeight="1" x14ac:dyDescent="0.2">
      <c r="A45" s="367" t="str">
        <f>[1]стр.21_24!A47</f>
        <v>Палатка "Сибирь-30" (внешний намет, каркас, печь, труба)</v>
      </c>
      <c r="B45" s="368"/>
      <c r="C45" s="368"/>
      <c r="D45" s="369"/>
      <c r="E45" s="13">
        <v>3113</v>
      </c>
      <c r="F45" s="84" t="str">
        <f>[2]сокращенный!F257</f>
        <v>ул. Семафорная, д. 445, стр. № 6</v>
      </c>
      <c r="G45" s="84" t="str">
        <f>[2]сокращенный!G257</f>
        <v>ОСН143161</v>
      </c>
      <c r="H45" s="84" t="str">
        <f>[3]Лист_1!J24</f>
        <v>П0000507</v>
      </c>
      <c r="I45" s="84">
        <f>[2]сокращенный!I257</f>
        <v>2023</v>
      </c>
      <c r="J45" s="85">
        <v>155000</v>
      </c>
      <c r="K45" s="85">
        <v>118833.38</v>
      </c>
      <c r="L45" s="13" t="s">
        <v>688</v>
      </c>
      <c r="M45" s="13">
        <v>1</v>
      </c>
      <c r="N45" s="13">
        <v>1</v>
      </c>
      <c r="O45" s="14"/>
      <c r="P45" s="14"/>
      <c r="Q45" s="14"/>
      <c r="R45" s="14"/>
      <c r="S45" s="14"/>
      <c r="T45" s="14"/>
    </row>
    <row r="46" spans="1:20" ht="91.9" customHeight="1" x14ac:dyDescent="0.2">
      <c r="A46" s="367" t="str">
        <f>[1]стр.21_24!A48</f>
        <v>Тренажер спортивный эллептический Kettler 7656-500 Elix7</v>
      </c>
      <c r="B46" s="368"/>
      <c r="C46" s="368"/>
      <c r="D46" s="369"/>
      <c r="E46" s="13">
        <v>3114</v>
      </c>
      <c r="F46" s="84" t="s">
        <v>520</v>
      </c>
      <c r="G46" s="84" t="str">
        <f>[2]сокращенный!G248</f>
        <v>ОСН115448</v>
      </c>
      <c r="H46" s="84" t="str">
        <f>[2]сокращенный!H248</f>
        <v>П0000074</v>
      </c>
      <c r="I46" s="73">
        <v>2016</v>
      </c>
      <c r="J46" s="85">
        <f>[2]сокращенный!J248</f>
        <v>105000</v>
      </c>
      <c r="K46" s="89"/>
      <c r="L46" s="12" t="s">
        <v>688</v>
      </c>
      <c r="M46" s="13">
        <v>1</v>
      </c>
      <c r="N46" s="13">
        <v>1</v>
      </c>
      <c r="O46" s="14"/>
      <c r="P46" s="14"/>
      <c r="Q46" s="14"/>
      <c r="R46" s="14"/>
      <c r="S46" s="14"/>
      <c r="T46" s="14"/>
    </row>
    <row r="47" spans="1:20" ht="91.9" customHeight="1" x14ac:dyDescent="0.2">
      <c r="A47" s="367" t="str">
        <f>[1]стр.21_24!A49</f>
        <v>Тренажер спортивный эллептический Kettler 7656-500 Elix7</v>
      </c>
      <c r="B47" s="368"/>
      <c r="C47" s="368"/>
      <c r="D47" s="369"/>
      <c r="E47" s="13">
        <v>3115</v>
      </c>
      <c r="F47" s="84" t="s">
        <v>520</v>
      </c>
      <c r="G47" s="84" t="str">
        <f>[2]сокращенный!G249</f>
        <v>ОСН115449</v>
      </c>
      <c r="H47" s="84" t="str">
        <f>[2]сокращенный!H249</f>
        <v>П0000075</v>
      </c>
      <c r="I47" s="73">
        <v>2016</v>
      </c>
      <c r="J47" s="85">
        <f>[2]сокращенный!J249</f>
        <v>105000</v>
      </c>
      <c r="K47" s="89"/>
      <c r="L47" s="12" t="s">
        <v>688</v>
      </c>
      <c r="M47" s="13">
        <v>1</v>
      </c>
      <c r="N47" s="13">
        <v>1</v>
      </c>
      <c r="O47" s="14"/>
      <c r="P47" s="14"/>
      <c r="Q47" s="14"/>
      <c r="R47" s="14"/>
      <c r="S47" s="14"/>
      <c r="T47" s="14"/>
    </row>
    <row r="48" spans="1:20" ht="91.9" customHeight="1" x14ac:dyDescent="0.2">
      <c r="A48" s="367" t="str">
        <f>[1]стр.21_24!A50</f>
        <v>Тренажер спортивный эллептический Kettler 7656-500 Elix7</v>
      </c>
      <c r="B48" s="368"/>
      <c r="C48" s="368"/>
      <c r="D48" s="369"/>
      <c r="E48" s="13">
        <v>3116</v>
      </c>
      <c r="F48" s="84" t="s">
        <v>546</v>
      </c>
      <c r="G48" s="84" t="s">
        <v>691</v>
      </c>
      <c r="H48" s="84" t="str">
        <f>[2]сокращенный!H253</f>
        <v>П0000076</v>
      </c>
      <c r="I48" s="84">
        <f>[2]сокращенный!I253</f>
        <v>2016</v>
      </c>
      <c r="J48" s="85">
        <f>[2]сокращенный!J253</f>
        <v>105000</v>
      </c>
      <c r="K48" s="89"/>
      <c r="L48" s="12" t="s">
        <v>688</v>
      </c>
      <c r="M48" s="13">
        <v>1</v>
      </c>
      <c r="N48" s="13">
        <v>1</v>
      </c>
      <c r="O48" s="14"/>
      <c r="P48" s="14"/>
      <c r="Q48" s="14"/>
      <c r="R48" s="14"/>
      <c r="S48" s="14"/>
      <c r="T48" s="14"/>
    </row>
    <row r="49" spans="1:20" ht="91.9" customHeight="1" x14ac:dyDescent="0.2">
      <c r="A49" s="367" t="str">
        <f>[1]стр.21_24!A51</f>
        <v>Скалолазная стенка 2</v>
      </c>
      <c r="B49" s="368"/>
      <c r="C49" s="368"/>
      <c r="D49" s="369"/>
      <c r="E49" s="13">
        <v>3117</v>
      </c>
      <c r="F49" s="84" t="s">
        <v>520</v>
      </c>
      <c r="G49" s="84" t="str">
        <f>[2]сокращенный!G250</f>
        <v>ОСН73781</v>
      </c>
      <c r="H49" s="84">
        <f>[2]сокращенный!H250</f>
        <v>785</v>
      </c>
      <c r="I49" s="84">
        <f>[2]сокращенный!I250</f>
        <v>2010</v>
      </c>
      <c r="J49" s="85">
        <v>235000</v>
      </c>
      <c r="K49" s="89"/>
      <c r="L49" s="12" t="s">
        <v>688</v>
      </c>
      <c r="M49" s="13">
        <v>1</v>
      </c>
      <c r="N49" s="13">
        <v>1</v>
      </c>
      <c r="O49" s="14"/>
      <c r="P49" s="14"/>
      <c r="Q49" s="14"/>
      <c r="R49" s="14"/>
      <c r="S49" s="14"/>
      <c r="T49" s="14"/>
    </row>
    <row r="50" spans="1:20" ht="91.9" customHeight="1" x14ac:dyDescent="0.2">
      <c r="A50" s="367" t="str">
        <f>[1]стр.21_24!A52</f>
        <v>Производство спортивного оборудования(скалодром) с установкой</v>
      </c>
      <c r="B50" s="368"/>
      <c r="C50" s="368"/>
      <c r="D50" s="369"/>
      <c r="E50" s="13">
        <v>3118</v>
      </c>
      <c r="F50" s="84" t="str">
        <f>[2]сокращенный!F251</f>
        <v>пр. Красноярский рабочий, д. 62</v>
      </c>
      <c r="G50" s="84" t="str">
        <f>[2]сокращенный!G251</f>
        <v>ОСН119199</v>
      </c>
      <c r="H50" s="84" t="str">
        <f>[2]сокращенный!H251</f>
        <v>П0000370</v>
      </c>
      <c r="I50" s="84">
        <f>[2]сокращенный!I251</f>
        <v>2019</v>
      </c>
      <c r="J50" s="85">
        <v>2500000</v>
      </c>
      <c r="K50" s="89"/>
      <c r="L50" s="12" t="s">
        <v>688</v>
      </c>
      <c r="M50" s="13">
        <v>1</v>
      </c>
      <c r="N50" s="13">
        <v>1</v>
      </c>
      <c r="O50" s="14"/>
      <c r="P50" s="14"/>
      <c r="Q50" s="14"/>
      <c r="R50" s="14"/>
      <c r="S50" s="14"/>
      <c r="T50" s="14"/>
    </row>
    <row r="51" spans="1:20" ht="91.9" customHeight="1" x14ac:dyDescent="0.2">
      <c r="A51" s="367" t="str">
        <f>[1]стр.21_24!A53</f>
        <v>Шатер для тира 3м*8м, 3 входа, цвет хакки</v>
      </c>
      <c r="B51" s="368"/>
      <c r="C51" s="368"/>
      <c r="D51" s="369"/>
      <c r="E51" s="13">
        <v>3119</v>
      </c>
      <c r="F51" s="84" t="str">
        <f>[2]сокращенный!F259</f>
        <v>ул. Семафорная, д. 445, стр. № 4</v>
      </c>
      <c r="G51" s="84" t="str">
        <f>[2]сокращенный!G259</f>
        <v>ОСН143158</v>
      </c>
      <c r="H51" s="84" t="str">
        <f>[2]сокращенный!H259</f>
        <v>П0000740</v>
      </c>
      <c r="I51" s="84">
        <f>[2]сокращенный!I259</f>
        <v>2023</v>
      </c>
      <c r="J51" s="85">
        <v>130600</v>
      </c>
      <c r="K51" s="85">
        <v>97949.95</v>
      </c>
      <c r="L51" s="12" t="s">
        <v>688</v>
      </c>
      <c r="M51" s="13">
        <v>1</v>
      </c>
      <c r="N51" s="13">
        <v>1</v>
      </c>
      <c r="O51" s="14"/>
      <c r="P51" s="14"/>
      <c r="Q51" s="14"/>
      <c r="R51" s="14"/>
      <c r="S51" s="14"/>
      <c r="T51" s="14"/>
    </row>
    <row r="52" spans="1:20" ht="91.9" customHeight="1" x14ac:dyDescent="0.2">
      <c r="A52" s="367" t="str">
        <f>[1]стр.21_24!A54</f>
        <v>Татами</v>
      </c>
      <c r="B52" s="368"/>
      <c r="C52" s="368"/>
      <c r="D52" s="369"/>
      <c r="E52" s="13">
        <v>3120</v>
      </c>
      <c r="F52" s="84" t="str">
        <f>[2]сокращенный!F252</f>
        <v>ул. Семафорная, д. 445, стр. № 4</v>
      </c>
      <c r="G52" s="84" t="str">
        <f>[2]сокращенный!G252</f>
        <v>ОСН120872</v>
      </c>
      <c r="H52" s="84" t="str">
        <f>[2]сокращенный!H252</f>
        <v xml:space="preserve">П0000463                      </v>
      </c>
      <c r="I52" s="84">
        <f>[2]сокращенный!I252</f>
        <v>2019</v>
      </c>
      <c r="J52" s="85">
        <v>349320</v>
      </c>
      <c r="K52" s="85">
        <v>23288</v>
      </c>
      <c r="L52" s="12" t="s">
        <v>688</v>
      </c>
      <c r="M52" s="13">
        <v>1</v>
      </c>
      <c r="N52" s="13">
        <v>1</v>
      </c>
      <c r="O52" s="14"/>
      <c r="P52" s="14"/>
      <c r="Q52" s="14"/>
      <c r="R52" s="14"/>
      <c r="S52" s="14"/>
      <c r="T52" s="14"/>
    </row>
    <row r="53" spans="1:20" ht="91.9" customHeight="1" x14ac:dyDescent="0.2">
      <c r="A53" s="367" t="str">
        <f>[1]стр.21_24!A55</f>
        <v>Борцовский ковер</v>
      </c>
      <c r="B53" s="368"/>
      <c r="C53" s="368"/>
      <c r="D53" s="369"/>
      <c r="E53" s="13">
        <v>3121</v>
      </c>
      <c r="F53" s="84" t="str">
        <f>[2]сокращенный!F254</f>
        <v>ул. Алеши Тимошенкова, д. 74, пом. № 59</v>
      </c>
      <c r="G53" s="84" t="str">
        <f>[2]сокращенный!G254</f>
        <v>ОСН137367</v>
      </c>
      <c r="H53" s="84" t="str">
        <f>[2]сокращенный!H254</f>
        <v xml:space="preserve">П0000655   </v>
      </c>
      <c r="I53" s="84">
        <f>[2]сокращенный!I254</f>
        <v>2022</v>
      </c>
      <c r="J53" s="85">
        <v>301950</v>
      </c>
      <c r="K53" s="85">
        <v>161040</v>
      </c>
      <c r="L53" s="12" t="s">
        <v>688</v>
      </c>
      <c r="M53" s="13">
        <v>1</v>
      </c>
      <c r="N53" s="13">
        <v>1</v>
      </c>
      <c r="O53" s="14"/>
      <c r="P53" s="14"/>
      <c r="Q53" s="14"/>
      <c r="R53" s="14"/>
      <c r="S53" s="14"/>
      <c r="T53" s="14"/>
    </row>
    <row r="54" spans="1:20" ht="91.9" customHeight="1" x14ac:dyDescent="0.2">
      <c r="A54" s="367" t="str">
        <f>[1]стр.21_24!A56</f>
        <v>Катамаран Fox-2T</v>
      </c>
      <c r="B54" s="368"/>
      <c r="C54" s="368"/>
      <c r="D54" s="369"/>
      <c r="E54" s="13">
        <v>3122</v>
      </c>
      <c r="F54" s="84" t="str">
        <f>[2]сокращенный!F258</f>
        <v>г. Красноярск, ул. Юности, д. 20, пом. № 54</v>
      </c>
      <c r="G54" s="84" t="str">
        <f>[2]сокращенный!G258</f>
        <v>ОСН142311</v>
      </c>
      <c r="H54" s="84" t="str">
        <f>[2]сокращенный!H258</f>
        <v>П0000706</v>
      </c>
      <c r="I54" s="84">
        <f>[2]сокращенный!I258</f>
        <v>2023</v>
      </c>
      <c r="J54" s="85">
        <v>117000</v>
      </c>
      <c r="K54" s="85">
        <v>90535.66</v>
      </c>
      <c r="L54" s="12" t="s">
        <v>688</v>
      </c>
      <c r="M54" s="13">
        <v>1</v>
      </c>
      <c r="N54" s="13">
        <v>1</v>
      </c>
      <c r="O54" s="14"/>
      <c r="P54" s="14"/>
      <c r="Q54" s="14"/>
      <c r="R54" s="14"/>
      <c r="S54" s="14"/>
      <c r="T54" s="14"/>
    </row>
    <row r="55" spans="1:20" ht="91.9" customHeight="1" x14ac:dyDescent="0.2">
      <c r="A55" s="367" t="str">
        <f>[1]стр.21_24!A57</f>
        <v>Рама для многофункционального силового тренинга</v>
      </c>
      <c r="B55" s="368"/>
      <c r="C55" s="368"/>
      <c r="D55" s="369"/>
      <c r="E55" s="13">
        <v>3123</v>
      </c>
      <c r="F55" s="84" t="s">
        <v>692</v>
      </c>
      <c r="G55" s="84" t="s">
        <v>693</v>
      </c>
      <c r="H55" s="84" t="s">
        <v>694</v>
      </c>
      <c r="I55" s="84">
        <v>2024</v>
      </c>
      <c r="J55" s="85">
        <v>198000</v>
      </c>
      <c r="K55" s="85">
        <v>193285.72</v>
      </c>
      <c r="L55" s="12" t="s">
        <v>688</v>
      </c>
      <c r="M55" s="13">
        <v>1</v>
      </c>
      <c r="N55" s="13">
        <v>1</v>
      </c>
      <c r="O55" s="14"/>
      <c r="P55" s="14"/>
      <c r="Q55" s="14"/>
      <c r="R55" s="14"/>
      <c r="S55" s="14"/>
      <c r="T55" s="14"/>
    </row>
    <row r="56" spans="1:20" x14ac:dyDescent="0.2">
      <c r="A56" s="333" t="s">
        <v>686</v>
      </c>
      <c r="B56" s="333"/>
      <c r="C56" s="333"/>
      <c r="D56" s="333"/>
      <c r="E56" s="13">
        <v>3200</v>
      </c>
      <c r="F56" s="52"/>
      <c r="G56" s="52"/>
      <c r="H56" s="52"/>
      <c r="I56" s="52"/>
      <c r="J56" s="52"/>
      <c r="K56" s="52"/>
      <c r="L56" s="52"/>
      <c r="M56" s="14"/>
      <c r="N56" s="14"/>
      <c r="O56" s="14"/>
      <c r="P56" s="14"/>
      <c r="Q56" s="14"/>
      <c r="R56" s="14"/>
      <c r="S56" s="14"/>
      <c r="T56" s="14"/>
    </row>
    <row r="57" spans="1:20" x14ac:dyDescent="0.2">
      <c r="A57" s="333" t="s">
        <v>695</v>
      </c>
      <c r="B57" s="333"/>
      <c r="C57" s="333"/>
      <c r="D57" s="333"/>
      <c r="E57" s="13">
        <v>4000</v>
      </c>
      <c r="F57" s="52"/>
      <c r="G57" s="52"/>
      <c r="H57" s="52"/>
      <c r="I57" s="52"/>
      <c r="J57" s="40">
        <f>SUM(J62:J64)</f>
        <v>548024.81000000006</v>
      </c>
      <c r="K57" s="52"/>
      <c r="L57" s="52"/>
      <c r="M57" s="13">
        <f>SUM(M62:M64)</f>
        <v>3</v>
      </c>
      <c r="N57" s="13">
        <f>SUM(N62:N64)</f>
        <v>3</v>
      </c>
      <c r="O57" s="14"/>
      <c r="P57" s="14"/>
      <c r="Q57" s="14"/>
      <c r="R57" s="14"/>
      <c r="S57" s="14"/>
      <c r="T57" s="14"/>
    </row>
    <row r="58" spans="1:20" x14ac:dyDescent="0.2">
      <c r="A58" s="333" t="s">
        <v>180</v>
      </c>
      <c r="B58" s="333"/>
      <c r="C58" s="333"/>
      <c r="D58" s="333"/>
      <c r="E58" s="115">
        <v>4100</v>
      </c>
      <c r="F58" s="112"/>
      <c r="G58" s="112"/>
      <c r="H58" s="112"/>
      <c r="I58" s="112"/>
      <c r="J58" s="371">
        <f>SUM(J62:J64)</f>
        <v>548024.81000000006</v>
      </c>
      <c r="K58" s="112"/>
      <c r="L58" s="112"/>
      <c r="M58" s="115">
        <f>SUM(M62:M64)</f>
        <v>3</v>
      </c>
      <c r="N58" s="115">
        <f>SUM(N62:N64)</f>
        <v>3</v>
      </c>
      <c r="O58" s="337"/>
      <c r="P58" s="337"/>
      <c r="Q58" s="337"/>
      <c r="R58" s="337"/>
      <c r="S58" s="337"/>
      <c r="T58" s="337"/>
    </row>
    <row r="59" spans="1:20" x14ac:dyDescent="0.2">
      <c r="A59" s="333" t="s">
        <v>684</v>
      </c>
      <c r="B59" s="333"/>
      <c r="C59" s="333"/>
      <c r="D59" s="333"/>
      <c r="E59" s="115"/>
      <c r="F59" s="112"/>
      <c r="G59" s="112"/>
      <c r="H59" s="112"/>
      <c r="I59" s="112"/>
      <c r="J59" s="115"/>
      <c r="K59" s="112"/>
      <c r="L59" s="112"/>
      <c r="M59" s="115"/>
      <c r="N59" s="115"/>
      <c r="O59" s="337"/>
      <c r="P59" s="337"/>
      <c r="Q59" s="337"/>
      <c r="R59" s="337"/>
      <c r="S59" s="337"/>
      <c r="T59" s="337"/>
    </row>
    <row r="60" spans="1:20" x14ac:dyDescent="0.2">
      <c r="A60" s="333" t="s">
        <v>179</v>
      </c>
      <c r="B60" s="333"/>
      <c r="C60" s="333"/>
      <c r="D60" s="333"/>
      <c r="E60" s="115">
        <v>4110</v>
      </c>
      <c r="F60" s="112"/>
      <c r="G60" s="112"/>
      <c r="H60" s="112"/>
      <c r="I60" s="112"/>
      <c r="J60" s="371">
        <f>SUM(J62:J64)</f>
        <v>548024.81000000006</v>
      </c>
      <c r="K60" s="112"/>
      <c r="L60" s="112"/>
      <c r="M60" s="115">
        <f>SUM(M62:M64)</f>
        <v>3</v>
      </c>
      <c r="N60" s="115">
        <f>SUM(N62:N64)</f>
        <v>3</v>
      </c>
      <c r="O60" s="337"/>
      <c r="P60" s="337"/>
      <c r="Q60" s="337"/>
      <c r="R60" s="337"/>
      <c r="S60" s="337"/>
      <c r="T60" s="337"/>
    </row>
    <row r="61" spans="1:20" ht="45.75" customHeight="1" x14ac:dyDescent="0.2">
      <c r="A61" s="333" t="s">
        <v>685</v>
      </c>
      <c r="B61" s="333"/>
      <c r="C61" s="333"/>
      <c r="D61" s="333"/>
      <c r="E61" s="115"/>
      <c r="F61" s="112"/>
      <c r="G61" s="112"/>
      <c r="H61" s="112"/>
      <c r="I61" s="112"/>
      <c r="J61" s="115"/>
      <c r="K61" s="112"/>
      <c r="L61" s="112"/>
      <c r="M61" s="115"/>
      <c r="N61" s="115"/>
      <c r="O61" s="337"/>
      <c r="P61" s="337"/>
      <c r="Q61" s="337"/>
      <c r="R61" s="337"/>
      <c r="S61" s="337"/>
      <c r="T61" s="337"/>
    </row>
    <row r="62" spans="1:20" ht="91.9" customHeight="1" x14ac:dyDescent="0.2">
      <c r="A62" s="384" t="str">
        <f>[2]сокращенный!A266</f>
        <v>Теплая туалетная комната модульного типа Енисей А мини 1360*1360*2500</v>
      </c>
      <c r="B62" s="388"/>
      <c r="C62" s="388"/>
      <c r="D62" s="389"/>
      <c r="E62" s="13">
        <v>4111</v>
      </c>
      <c r="F62" s="84" t="str">
        <f>[2]сокращенный!F266</f>
        <v>г. Красноярск, ул. Дудинская, д. 2А</v>
      </c>
      <c r="G62" s="84" t="str">
        <f>[2]сокращенный!G266</f>
        <v>ОСН119323</v>
      </c>
      <c r="H62" s="84" t="str">
        <f>[2]сокращенный!H266</f>
        <v xml:space="preserve">П0000437                      </v>
      </c>
      <c r="I62" s="84">
        <f>[2]сокращенный!I266</f>
        <v>2019</v>
      </c>
      <c r="J62" s="85">
        <f>[2]сокращенный!J266</f>
        <v>260000</v>
      </c>
      <c r="K62" s="12"/>
      <c r="L62" s="12" t="s">
        <v>688</v>
      </c>
      <c r="M62" s="13">
        <v>1</v>
      </c>
      <c r="N62" s="13">
        <v>1</v>
      </c>
      <c r="O62" s="14"/>
      <c r="P62" s="14"/>
      <c r="Q62" s="14"/>
      <c r="R62" s="14"/>
      <c r="S62" s="14"/>
      <c r="T62" s="14"/>
    </row>
    <row r="63" spans="1:20" ht="91.9" customHeight="1" x14ac:dyDescent="0.2">
      <c r="A63" s="384" t="str">
        <f>[2]сокращенный!A267</f>
        <v>Интерактивная карта России</v>
      </c>
      <c r="B63" s="388"/>
      <c r="C63" s="388"/>
      <c r="D63" s="389"/>
      <c r="E63" s="13">
        <v>4112</v>
      </c>
      <c r="F63" s="84" t="str">
        <f>[2]сокращенный!F267</f>
        <v>пр. Красноярский рабочий, д. 62</v>
      </c>
      <c r="G63" s="84" t="str">
        <f>[2]сокращенный!G267</f>
        <v>ОСН117917</v>
      </c>
      <c r="H63" s="84" t="str">
        <f>[2]сокращенный!H267</f>
        <v xml:space="preserve">П0000366                      </v>
      </c>
      <c r="I63" s="84">
        <f>[2]сокращенный!I267</f>
        <v>2018</v>
      </c>
      <c r="J63" s="85">
        <f>[2]сокращенный!J267</f>
        <v>170800</v>
      </c>
      <c r="K63" s="12"/>
      <c r="L63" s="12" t="s">
        <v>688</v>
      </c>
      <c r="M63" s="13">
        <v>1</v>
      </c>
      <c r="N63" s="13">
        <v>1</v>
      </c>
      <c r="O63" s="14"/>
      <c r="P63" s="14"/>
      <c r="Q63" s="14"/>
      <c r="R63" s="14"/>
      <c r="S63" s="14"/>
      <c r="T63" s="14"/>
    </row>
    <row r="64" spans="1:20" ht="91.9" customHeight="1" x14ac:dyDescent="0.2">
      <c r="A64" s="370" t="str">
        <f>[2]сокращенный!A268</f>
        <v>Объемная эмблема настенная</v>
      </c>
      <c r="B64" s="370"/>
      <c r="C64" s="370"/>
      <c r="D64" s="370"/>
      <c r="E64" s="13">
        <v>4113</v>
      </c>
      <c r="F64" s="84" t="str">
        <f>[2]сокращенный!F268</f>
        <v>ул. Семафорная, д. 445, стр. № 4</v>
      </c>
      <c r="G64" s="90" t="str">
        <f>[2]сокращенный!G268</f>
        <v>ОСН16875</v>
      </c>
      <c r="H64" s="90" t="str">
        <f>[2]сокращенный!H268</f>
        <v>1.101.06.001</v>
      </c>
      <c r="I64" s="86">
        <f>[2]сокращенный!I268</f>
        <v>2014</v>
      </c>
      <c r="J64" s="87">
        <f>[2]сокращенный!J268</f>
        <v>117224.81</v>
      </c>
      <c r="K64" s="77"/>
      <c r="L64" s="12" t="s">
        <v>688</v>
      </c>
      <c r="M64" s="13">
        <v>1</v>
      </c>
      <c r="N64" s="13">
        <v>1</v>
      </c>
      <c r="O64" s="14"/>
      <c r="P64" s="14"/>
      <c r="Q64" s="14"/>
      <c r="R64" s="14"/>
      <c r="S64" s="14"/>
      <c r="T64" s="14"/>
    </row>
    <row r="65" spans="1:20" x14ac:dyDescent="0.2">
      <c r="A65" s="333" t="s">
        <v>686</v>
      </c>
      <c r="B65" s="333"/>
      <c r="C65" s="333"/>
      <c r="D65" s="333"/>
      <c r="E65" s="13">
        <v>4200</v>
      </c>
      <c r="F65" s="88"/>
      <c r="G65" s="88"/>
      <c r="H65" s="88"/>
      <c r="I65" s="88"/>
      <c r="J65" s="88"/>
      <c r="K65" s="52"/>
      <c r="L65" s="52"/>
      <c r="M65" s="14"/>
      <c r="N65" s="14"/>
      <c r="O65" s="14"/>
      <c r="P65" s="14"/>
      <c r="Q65" s="14"/>
      <c r="R65" s="14"/>
      <c r="S65" s="14"/>
      <c r="T65" s="14"/>
    </row>
    <row r="66" spans="1:20" x14ac:dyDescent="0.2">
      <c r="A66" s="300" t="s">
        <v>161</v>
      </c>
      <c r="B66" s="300"/>
      <c r="C66" s="300"/>
      <c r="D66" s="300"/>
      <c r="E66" s="13">
        <v>9000</v>
      </c>
      <c r="F66" s="42"/>
      <c r="G66" s="42"/>
      <c r="H66" s="42"/>
      <c r="I66" s="42"/>
      <c r="J66" s="91">
        <f>J57+J38+J27</f>
        <v>6498824.8100000005</v>
      </c>
      <c r="K66" s="91">
        <f t="shared" ref="K66:N66" si="0">K57+K38+K27</f>
        <v>1668707.09</v>
      </c>
      <c r="L66" s="91"/>
      <c r="M66" s="91">
        <f t="shared" si="0"/>
        <v>21</v>
      </c>
      <c r="N66" s="91">
        <f t="shared" si="0"/>
        <v>21</v>
      </c>
      <c r="O66" s="14"/>
      <c r="P66" s="14"/>
      <c r="Q66" s="14"/>
      <c r="R66" s="14"/>
      <c r="S66" s="14"/>
      <c r="T66" s="14"/>
    </row>
    <row r="67" spans="1:20" x14ac:dyDescent="0.2">
      <c r="A67" s="92"/>
      <c r="B67" s="51"/>
      <c r="C67" s="51"/>
      <c r="D67" s="51"/>
      <c r="E67" s="15"/>
      <c r="F67" s="51"/>
      <c r="G67" s="51"/>
      <c r="H67" s="51"/>
      <c r="I67" s="51"/>
      <c r="J67" s="51"/>
      <c r="K67" s="51"/>
      <c r="L67" s="16"/>
      <c r="M67" s="16"/>
      <c r="N67" s="16"/>
      <c r="O67" s="16"/>
      <c r="P67" s="16"/>
      <c r="Q67" s="16"/>
      <c r="R67" s="16"/>
      <c r="S67" s="16"/>
    </row>
    <row r="68" spans="1:20" x14ac:dyDescent="0.2">
      <c r="A68" s="112" t="s">
        <v>669</v>
      </c>
      <c r="B68" s="112"/>
      <c r="C68" s="112"/>
      <c r="D68" s="112"/>
      <c r="E68" s="112" t="s">
        <v>250</v>
      </c>
      <c r="F68" s="348" t="s">
        <v>696</v>
      </c>
      <c r="G68" s="348"/>
      <c r="H68" s="348"/>
      <c r="I68" s="348"/>
      <c r="J68" s="348"/>
      <c r="K68" s="348"/>
      <c r="L68" s="348"/>
      <c r="M68" s="348"/>
      <c r="N68" s="348"/>
      <c r="O68" s="348"/>
      <c r="P68" s="348"/>
      <c r="Q68" s="348"/>
    </row>
    <row r="69" spans="1:20" x14ac:dyDescent="0.2">
      <c r="A69" s="112"/>
      <c r="B69" s="112"/>
      <c r="C69" s="112"/>
      <c r="D69" s="112"/>
      <c r="E69" s="112"/>
      <c r="F69" s="112" t="s">
        <v>697</v>
      </c>
      <c r="G69" s="112"/>
      <c r="H69" s="112" t="s">
        <v>698</v>
      </c>
      <c r="I69" s="112"/>
      <c r="J69" s="112" t="s">
        <v>699</v>
      </c>
      <c r="K69" s="112"/>
      <c r="L69" s="112" t="s">
        <v>700</v>
      </c>
      <c r="M69" s="112"/>
      <c r="N69" s="112" t="s">
        <v>701</v>
      </c>
      <c r="O69" s="112"/>
      <c r="P69" s="112" t="s">
        <v>702</v>
      </c>
      <c r="Q69" s="112"/>
    </row>
    <row r="70" spans="1:20" ht="25.5" x14ac:dyDescent="0.2">
      <c r="A70" s="112"/>
      <c r="B70" s="112"/>
      <c r="C70" s="112"/>
      <c r="D70" s="112"/>
      <c r="E70" s="112"/>
      <c r="F70" s="12" t="s">
        <v>703</v>
      </c>
      <c r="G70" s="12" t="s">
        <v>704</v>
      </c>
      <c r="H70" s="12" t="s">
        <v>703</v>
      </c>
      <c r="I70" s="12" t="s">
        <v>704</v>
      </c>
      <c r="J70" s="12" t="s">
        <v>703</v>
      </c>
      <c r="K70" s="12" t="s">
        <v>704</v>
      </c>
      <c r="L70" s="12" t="s">
        <v>703</v>
      </c>
      <c r="M70" s="12" t="s">
        <v>704</v>
      </c>
      <c r="N70" s="12" t="s">
        <v>703</v>
      </c>
      <c r="O70" s="12" t="s">
        <v>704</v>
      </c>
      <c r="P70" s="12" t="s">
        <v>703</v>
      </c>
      <c r="Q70" s="12" t="s">
        <v>704</v>
      </c>
    </row>
    <row r="71" spans="1:20" x14ac:dyDescent="0.2">
      <c r="A71" s="112">
        <v>1</v>
      </c>
      <c r="B71" s="112"/>
      <c r="C71" s="112"/>
      <c r="D71" s="112"/>
      <c r="E71" s="12">
        <v>2</v>
      </c>
      <c r="F71" s="12">
        <v>18</v>
      </c>
      <c r="G71" s="12">
        <v>19</v>
      </c>
      <c r="H71" s="12">
        <v>20</v>
      </c>
      <c r="I71" s="12">
        <v>21</v>
      </c>
      <c r="J71" s="12">
        <v>22</v>
      </c>
      <c r="K71" s="12">
        <v>23</v>
      </c>
      <c r="L71" s="12">
        <v>24</v>
      </c>
      <c r="M71" s="12">
        <v>25</v>
      </c>
      <c r="N71" s="12">
        <v>26</v>
      </c>
      <c r="O71" s="12">
        <v>27</v>
      </c>
      <c r="P71" s="12">
        <v>28</v>
      </c>
      <c r="Q71" s="12">
        <v>29</v>
      </c>
    </row>
    <row r="72" spans="1:20" ht="30.75" customHeight="1" x14ac:dyDescent="0.2">
      <c r="A72" s="333" t="s">
        <v>683</v>
      </c>
      <c r="B72" s="333"/>
      <c r="C72" s="333"/>
      <c r="D72" s="333"/>
      <c r="E72" s="13">
        <v>1000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20" x14ac:dyDescent="0.2">
      <c r="A73" s="333" t="s">
        <v>180</v>
      </c>
      <c r="B73" s="333"/>
      <c r="C73" s="333"/>
      <c r="D73" s="333"/>
      <c r="E73" s="115">
        <v>1100</v>
      </c>
      <c r="F73" s="337"/>
      <c r="G73" s="337"/>
      <c r="H73" s="337"/>
      <c r="I73" s="337"/>
      <c r="J73" s="337"/>
      <c r="K73" s="337"/>
      <c r="L73" s="337"/>
      <c r="M73" s="337"/>
      <c r="N73" s="337"/>
      <c r="O73" s="337"/>
      <c r="P73" s="337"/>
      <c r="Q73" s="337"/>
    </row>
    <row r="74" spans="1:20" x14ac:dyDescent="0.2">
      <c r="A74" s="333" t="s">
        <v>684</v>
      </c>
      <c r="B74" s="333"/>
      <c r="C74" s="333"/>
      <c r="D74" s="333"/>
      <c r="E74" s="115"/>
      <c r="F74" s="337"/>
      <c r="G74" s="337"/>
      <c r="H74" s="337"/>
      <c r="I74" s="337"/>
      <c r="J74" s="337"/>
      <c r="K74" s="337"/>
      <c r="L74" s="337"/>
      <c r="M74" s="337"/>
      <c r="N74" s="337"/>
      <c r="O74" s="337"/>
      <c r="P74" s="337"/>
      <c r="Q74" s="337"/>
    </row>
    <row r="75" spans="1:20" x14ac:dyDescent="0.2">
      <c r="A75" s="333" t="s">
        <v>179</v>
      </c>
      <c r="B75" s="333"/>
      <c r="C75" s="333"/>
      <c r="D75" s="333"/>
      <c r="E75" s="115">
        <v>1110</v>
      </c>
      <c r="F75" s="337"/>
      <c r="G75" s="337"/>
      <c r="H75" s="337"/>
      <c r="I75" s="337"/>
      <c r="J75" s="337"/>
      <c r="K75" s="337"/>
      <c r="L75" s="337"/>
      <c r="M75" s="337"/>
      <c r="N75" s="337"/>
      <c r="O75" s="337"/>
      <c r="P75" s="337"/>
      <c r="Q75" s="337"/>
    </row>
    <row r="76" spans="1:20" ht="43.5" customHeight="1" x14ac:dyDescent="0.2">
      <c r="A76" s="333" t="s">
        <v>685</v>
      </c>
      <c r="B76" s="333"/>
      <c r="C76" s="333"/>
      <c r="D76" s="333"/>
      <c r="E76" s="115"/>
      <c r="F76" s="337"/>
      <c r="G76" s="337"/>
      <c r="H76" s="337"/>
      <c r="I76" s="337"/>
      <c r="J76" s="337"/>
      <c r="K76" s="337"/>
      <c r="L76" s="337"/>
      <c r="M76" s="337"/>
      <c r="N76" s="337"/>
      <c r="O76" s="337"/>
      <c r="P76" s="337"/>
      <c r="Q76" s="337"/>
    </row>
    <row r="77" spans="1:20" x14ac:dyDescent="0.2">
      <c r="A77" s="349"/>
      <c r="B77" s="349"/>
      <c r="C77" s="349"/>
      <c r="D77" s="349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</row>
    <row r="78" spans="1:20" x14ac:dyDescent="0.2">
      <c r="A78" s="333" t="s">
        <v>686</v>
      </c>
      <c r="B78" s="333"/>
      <c r="C78" s="333"/>
      <c r="D78" s="333"/>
      <c r="E78" s="13">
        <v>1200</v>
      </c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</row>
    <row r="79" spans="1:20" x14ac:dyDescent="0.2">
      <c r="A79" s="333" t="s">
        <v>687</v>
      </c>
      <c r="B79" s="333"/>
      <c r="C79" s="333"/>
      <c r="D79" s="333"/>
      <c r="E79" s="13">
        <v>2000</v>
      </c>
      <c r="F79" s="13"/>
      <c r="G79" s="13"/>
      <c r="H79" s="13">
        <f>SUM(H84:H88)</f>
        <v>1</v>
      </c>
      <c r="I79" s="40">
        <f t="shared" ref="I79:M79" si="1">SUM(I84:I88)</f>
        <v>167828</v>
      </c>
      <c r="J79" s="13"/>
      <c r="K79" s="13"/>
      <c r="L79" s="13">
        <f t="shared" si="1"/>
        <v>4</v>
      </c>
      <c r="M79" s="40">
        <f t="shared" si="1"/>
        <v>1171102</v>
      </c>
      <c r="N79" s="13"/>
      <c r="O79" s="13"/>
      <c r="P79" s="13"/>
      <c r="Q79" s="13"/>
    </row>
    <row r="80" spans="1:20" x14ac:dyDescent="0.2">
      <c r="A80" s="333" t="s">
        <v>180</v>
      </c>
      <c r="B80" s="333"/>
      <c r="C80" s="333"/>
      <c r="D80" s="333"/>
      <c r="E80" s="115">
        <v>2100</v>
      </c>
      <c r="F80" s="115"/>
      <c r="G80" s="115"/>
      <c r="H80" s="115">
        <f>SUM(H84:H88)</f>
        <v>1</v>
      </c>
      <c r="I80" s="371">
        <f t="shared" ref="I80:M80" si="2">SUM(I84:I88)</f>
        <v>167828</v>
      </c>
      <c r="J80" s="115"/>
      <c r="K80" s="115"/>
      <c r="L80" s="115">
        <f t="shared" si="2"/>
        <v>4</v>
      </c>
      <c r="M80" s="371">
        <f t="shared" si="2"/>
        <v>1171102</v>
      </c>
      <c r="N80" s="115"/>
      <c r="O80" s="115"/>
      <c r="P80" s="115"/>
      <c r="Q80" s="115"/>
    </row>
    <row r="81" spans="1:17" x14ac:dyDescent="0.2">
      <c r="A81" s="333" t="s">
        <v>684</v>
      </c>
      <c r="B81" s="333"/>
      <c r="C81" s="333"/>
      <c r="D81" s="333"/>
      <c r="E81" s="115"/>
      <c r="F81" s="115"/>
      <c r="G81" s="115"/>
      <c r="H81" s="115"/>
      <c r="I81" s="371"/>
      <c r="J81" s="115"/>
      <c r="K81" s="115"/>
      <c r="L81" s="115"/>
      <c r="M81" s="371"/>
      <c r="N81" s="115"/>
      <c r="O81" s="115"/>
      <c r="P81" s="115"/>
      <c r="Q81" s="115"/>
    </row>
    <row r="82" spans="1:17" x14ac:dyDescent="0.2">
      <c r="A82" s="333" t="s">
        <v>179</v>
      </c>
      <c r="B82" s="333"/>
      <c r="C82" s="333"/>
      <c r="D82" s="333"/>
      <c r="E82" s="115">
        <v>2110</v>
      </c>
      <c r="F82" s="115"/>
      <c r="G82" s="115"/>
      <c r="H82" s="115">
        <f>SUM(H84:H88)</f>
        <v>1</v>
      </c>
      <c r="I82" s="371">
        <f t="shared" ref="I82:M82" si="3">SUM(I84:I88)</f>
        <v>167828</v>
      </c>
      <c r="J82" s="115"/>
      <c r="K82" s="115"/>
      <c r="L82" s="115">
        <f t="shared" si="3"/>
        <v>4</v>
      </c>
      <c r="M82" s="371">
        <f t="shared" si="3"/>
        <v>1171102</v>
      </c>
      <c r="N82" s="115"/>
      <c r="O82" s="115"/>
      <c r="P82" s="115"/>
      <c r="Q82" s="115"/>
    </row>
    <row r="83" spans="1:17" ht="45" customHeight="1" x14ac:dyDescent="0.2">
      <c r="A83" s="333" t="s">
        <v>685</v>
      </c>
      <c r="B83" s="333"/>
      <c r="C83" s="333"/>
      <c r="D83" s="333"/>
      <c r="E83" s="115"/>
      <c r="F83" s="115"/>
      <c r="G83" s="115"/>
      <c r="H83" s="115"/>
      <c r="I83" s="371"/>
      <c r="J83" s="115"/>
      <c r="K83" s="115"/>
      <c r="L83" s="115"/>
      <c r="M83" s="371"/>
      <c r="N83" s="115"/>
      <c r="O83" s="115"/>
      <c r="P83" s="115"/>
      <c r="Q83" s="115"/>
    </row>
    <row r="84" spans="1:17" ht="40.9" customHeight="1" x14ac:dyDescent="0.2">
      <c r="A84" s="367" t="str">
        <f t="shared" ref="A84:A116" si="4">A32</f>
        <v>Интерактивная панель 43 дюйма</v>
      </c>
      <c r="B84" s="368"/>
      <c r="C84" s="368"/>
      <c r="D84" s="369"/>
      <c r="E84" s="13">
        <v>2111</v>
      </c>
      <c r="F84" s="13"/>
      <c r="G84" s="13"/>
      <c r="H84" s="13">
        <v>1</v>
      </c>
      <c r="I84" s="40">
        <v>167828</v>
      </c>
      <c r="J84" s="13"/>
      <c r="K84" s="13"/>
      <c r="L84" s="13"/>
      <c r="M84" s="40"/>
      <c r="N84" s="13"/>
      <c r="O84" s="13"/>
      <c r="P84" s="13"/>
      <c r="Q84" s="13"/>
    </row>
    <row r="85" spans="1:17" ht="40.9" customHeight="1" x14ac:dyDescent="0.2">
      <c r="A85" s="367" t="str">
        <f t="shared" si="4"/>
        <v>Пожарная сигнализация (комплект устройств, блоков, извещателей)</v>
      </c>
      <c r="B85" s="368"/>
      <c r="C85" s="368"/>
      <c r="D85" s="369"/>
      <c r="E85" s="13">
        <v>2112</v>
      </c>
      <c r="F85" s="13"/>
      <c r="G85" s="13"/>
      <c r="H85" s="13"/>
      <c r="I85" s="40"/>
      <c r="J85" s="13"/>
      <c r="K85" s="13"/>
      <c r="L85" s="13">
        <v>1</v>
      </c>
      <c r="M85" s="40">
        <v>596745</v>
      </c>
      <c r="N85" s="13"/>
      <c r="O85" s="13"/>
      <c r="P85" s="13"/>
      <c r="Q85" s="13"/>
    </row>
    <row r="86" spans="1:17" ht="40.9" customHeight="1" x14ac:dyDescent="0.2">
      <c r="A86" s="367" t="str">
        <f t="shared" si="4"/>
        <v>Установка серверная в сборе</v>
      </c>
      <c r="B86" s="368"/>
      <c r="C86" s="368"/>
      <c r="D86" s="369"/>
      <c r="E86" s="13">
        <v>2113</v>
      </c>
      <c r="F86" s="13"/>
      <c r="G86" s="13"/>
      <c r="H86" s="13"/>
      <c r="I86" s="40"/>
      <c r="J86" s="13"/>
      <c r="K86" s="13"/>
      <c r="L86" s="13">
        <v>1</v>
      </c>
      <c r="M86" s="40">
        <v>231145</v>
      </c>
      <c r="N86" s="13"/>
      <c r="O86" s="13"/>
      <c r="P86" s="13"/>
      <c r="Q86" s="13"/>
    </row>
    <row r="87" spans="1:17" ht="40.9" customHeight="1" x14ac:dyDescent="0.2">
      <c r="A87" s="367" t="str">
        <f t="shared" si="4"/>
        <v>Система видеонаблюдения</v>
      </c>
      <c r="B87" s="368"/>
      <c r="C87" s="368"/>
      <c r="D87" s="369"/>
      <c r="E87" s="13">
        <v>2114</v>
      </c>
      <c r="F87" s="13"/>
      <c r="G87" s="13"/>
      <c r="H87" s="13"/>
      <c r="I87" s="40"/>
      <c r="J87" s="13"/>
      <c r="K87" s="13"/>
      <c r="L87" s="13">
        <v>1</v>
      </c>
      <c r="M87" s="40">
        <v>241469</v>
      </c>
      <c r="N87" s="13"/>
      <c r="O87" s="13"/>
      <c r="P87" s="13"/>
      <c r="Q87" s="13"/>
    </row>
    <row r="88" spans="1:17" ht="40.9" customHeight="1" x14ac:dyDescent="0.2">
      <c r="A88" s="370" t="str">
        <f t="shared" si="4"/>
        <v>Наклонный подъемник НПИ-225</v>
      </c>
      <c r="B88" s="370"/>
      <c r="C88" s="370"/>
      <c r="D88" s="370"/>
      <c r="E88" s="13">
        <v>2115</v>
      </c>
      <c r="F88" s="13"/>
      <c r="G88" s="13"/>
      <c r="H88" s="13"/>
      <c r="I88" s="40"/>
      <c r="J88" s="13"/>
      <c r="K88" s="13"/>
      <c r="L88" s="13">
        <v>1</v>
      </c>
      <c r="M88" s="40">
        <v>101743</v>
      </c>
      <c r="N88" s="13"/>
      <c r="O88" s="13"/>
      <c r="P88" s="13"/>
      <c r="Q88" s="13"/>
    </row>
    <row r="89" spans="1:17" x14ac:dyDescent="0.2">
      <c r="A89" s="333" t="s">
        <v>686</v>
      </c>
      <c r="B89" s="333"/>
      <c r="C89" s="333"/>
      <c r="D89" s="333"/>
      <c r="E89" s="13">
        <v>2200</v>
      </c>
      <c r="F89" s="14"/>
      <c r="G89" s="14"/>
      <c r="H89" s="14"/>
      <c r="I89" s="54"/>
      <c r="J89" s="14"/>
      <c r="K89" s="14"/>
      <c r="L89" s="14"/>
      <c r="M89" s="14"/>
      <c r="N89" s="14"/>
      <c r="O89" s="14"/>
      <c r="P89" s="14"/>
      <c r="Q89" s="14"/>
    </row>
    <row r="90" spans="1:17" ht="30.75" customHeight="1" x14ac:dyDescent="0.2">
      <c r="A90" s="333" t="s">
        <v>690</v>
      </c>
      <c r="B90" s="333"/>
      <c r="C90" s="333"/>
      <c r="D90" s="333"/>
      <c r="E90" s="13">
        <v>3000</v>
      </c>
      <c r="F90" s="14"/>
      <c r="G90" s="14"/>
      <c r="H90" s="13">
        <f>SUM(H95:H107)</f>
        <v>4</v>
      </c>
      <c r="I90" s="40">
        <f t="shared" ref="I90:Q90" si="5">SUM(I95:I107)</f>
        <v>550000</v>
      </c>
      <c r="J90" s="13">
        <f t="shared" si="5"/>
        <v>1</v>
      </c>
      <c r="K90" s="40">
        <f t="shared" si="5"/>
        <v>2500000</v>
      </c>
      <c r="L90" s="13">
        <f t="shared" si="5"/>
        <v>1</v>
      </c>
      <c r="M90" s="40">
        <f t="shared" si="5"/>
        <v>349320</v>
      </c>
      <c r="N90" s="13">
        <f t="shared" si="5"/>
        <v>6</v>
      </c>
      <c r="O90" s="40">
        <f t="shared" si="5"/>
        <v>1014550</v>
      </c>
      <c r="P90" s="13">
        <f t="shared" si="5"/>
        <v>1</v>
      </c>
      <c r="Q90" s="40">
        <f t="shared" si="5"/>
        <v>198000</v>
      </c>
    </row>
    <row r="91" spans="1:17" x14ac:dyDescent="0.2">
      <c r="A91" s="333" t="s">
        <v>180</v>
      </c>
      <c r="B91" s="333"/>
      <c r="C91" s="333"/>
      <c r="D91" s="333"/>
      <c r="E91" s="115">
        <v>3100</v>
      </c>
      <c r="F91" s="337"/>
      <c r="G91" s="337"/>
      <c r="H91" s="115">
        <f>SUM(H95:H107)</f>
        <v>4</v>
      </c>
      <c r="I91" s="371">
        <f t="shared" ref="I91:Q91" si="6">SUM(I95:I107)</f>
        <v>550000</v>
      </c>
      <c r="J91" s="115">
        <f t="shared" si="6"/>
        <v>1</v>
      </c>
      <c r="K91" s="371">
        <f t="shared" si="6"/>
        <v>2500000</v>
      </c>
      <c r="L91" s="115">
        <f t="shared" si="6"/>
        <v>1</v>
      </c>
      <c r="M91" s="371">
        <f t="shared" si="6"/>
        <v>349320</v>
      </c>
      <c r="N91" s="115">
        <f t="shared" si="6"/>
        <v>6</v>
      </c>
      <c r="O91" s="371">
        <f t="shared" si="6"/>
        <v>1014550</v>
      </c>
      <c r="P91" s="115">
        <f t="shared" si="6"/>
        <v>1</v>
      </c>
      <c r="Q91" s="371">
        <f t="shared" si="6"/>
        <v>198000</v>
      </c>
    </row>
    <row r="92" spans="1:17" x14ac:dyDescent="0.2">
      <c r="A92" s="333" t="s">
        <v>684</v>
      </c>
      <c r="B92" s="333"/>
      <c r="C92" s="333"/>
      <c r="D92" s="333"/>
      <c r="E92" s="115"/>
      <c r="F92" s="337"/>
      <c r="G92" s="337"/>
      <c r="H92" s="115"/>
      <c r="I92" s="371"/>
      <c r="J92" s="115"/>
      <c r="K92" s="371"/>
      <c r="L92" s="115"/>
      <c r="M92" s="371"/>
      <c r="N92" s="115"/>
      <c r="O92" s="371"/>
      <c r="P92" s="115"/>
      <c r="Q92" s="371"/>
    </row>
    <row r="93" spans="1:17" x14ac:dyDescent="0.2">
      <c r="A93" s="333" t="s">
        <v>179</v>
      </c>
      <c r="B93" s="333"/>
      <c r="C93" s="333"/>
      <c r="D93" s="333"/>
      <c r="E93" s="115">
        <v>3110</v>
      </c>
      <c r="F93" s="337"/>
      <c r="G93" s="337"/>
      <c r="H93" s="115">
        <f>SUM(H95:H107)</f>
        <v>4</v>
      </c>
      <c r="I93" s="371">
        <f t="shared" ref="I93:Q93" si="7">SUM(I95:I107)</f>
        <v>550000</v>
      </c>
      <c r="J93" s="115">
        <f t="shared" si="7"/>
        <v>1</v>
      </c>
      <c r="K93" s="371">
        <f t="shared" si="7"/>
        <v>2500000</v>
      </c>
      <c r="L93" s="115">
        <f t="shared" si="7"/>
        <v>1</v>
      </c>
      <c r="M93" s="371">
        <f t="shared" si="7"/>
        <v>349320</v>
      </c>
      <c r="N93" s="115">
        <f t="shared" si="7"/>
        <v>6</v>
      </c>
      <c r="O93" s="371">
        <f t="shared" si="7"/>
        <v>1014550</v>
      </c>
      <c r="P93" s="115">
        <f t="shared" si="7"/>
        <v>1</v>
      </c>
      <c r="Q93" s="371">
        <f t="shared" si="7"/>
        <v>198000</v>
      </c>
    </row>
    <row r="94" spans="1:17" ht="45.75" customHeight="1" x14ac:dyDescent="0.2">
      <c r="A94" s="333" t="s">
        <v>685</v>
      </c>
      <c r="B94" s="333"/>
      <c r="C94" s="333"/>
      <c r="D94" s="333"/>
      <c r="E94" s="115"/>
      <c r="F94" s="337"/>
      <c r="G94" s="337"/>
      <c r="H94" s="115"/>
      <c r="I94" s="371"/>
      <c r="J94" s="115"/>
      <c r="K94" s="371"/>
      <c r="L94" s="115"/>
      <c r="M94" s="371"/>
      <c r="N94" s="115"/>
      <c r="O94" s="371"/>
      <c r="P94" s="115"/>
      <c r="Q94" s="371"/>
    </row>
    <row r="95" spans="1:17" ht="40.9" customHeight="1" x14ac:dyDescent="0.2">
      <c r="A95" s="367" t="str">
        <f t="shared" si="4"/>
        <v>Палатка "Сибирь-30" (внешний намет, каркас, печь, труба)</v>
      </c>
      <c r="B95" s="368"/>
      <c r="C95" s="368"/>
      <c r="D95" s="369"/>
      <c r="E95" s="13">
        <v>3111</v>
      </c>
      <c r="F95" s="13"/>
      <c r="G95" s="13"/>
      <c r="H95" s="13"/>
      <c r="I95" s="40"/>
      <c r="J95" s="13"/>
      <c r="K95" s="40"/>
      <c r="L95" s="13"/>
      <c r="M95" s="40"/>
      <c r="N95" s="13">
        <v>1</v>
      </c>
      <c r="O95" s="40">
        <v>155000</v>
      </c>
      <c r="P95" s="13"/>
      <c r="Q95" s="40"/>
    </row>
    <row r="96" spans="1:17" ht="40.9" customHeight="1" x14ac:dyDescent="0.2">
      <c r="A96" s="367" t="str">
        <f t="shared" si="4"/>
        <v>Палатка "Сибирь-30" (внешний намет, каркас, печь, труба)</v>
      </c>
      <c r="B96" s="368"/>
      <c r="C96" s="368"/>
      <c r="D96" s="369"/>
      <c r="E96" s="13">
        <v>3112</v>
      </c>
      <c r="F96" s="13"/>
      <c r="G96" s="13"/>
      <c r="H96" s="13"/>
      <c r="I96" s="40"/>
      <c r="J96" s="13"/>
      <c r="K96" s="40"/>
      <c r="L96" s="13"/>
      <c r="M96" s="40"/>
      <c r="N96" s="13">
        <v>1</v>
      </c>
      <c r="O96" s="40">
        <v>155000</v>
      </c>
      <c r="P96" s="13"/>
      <c r="Q96" s="40"/>
    </row>
    <row r="97" spans="1:17" ht="40.9" customHeight="1" x14ac:dyDescent="0.2">
      <c r="A97" s="367" t="str">
        <f t="shared" si="4"/>
        <v>Палатка "Сибирь-30" (внешний намет, каркас, печь, труба)</v>
      </c>
      <c r="B97" s="368"/>
      <c r="C97" s="368"/>
      <c r="D97" s="369"/>
      <c r="E97" s="13">
        <v>3113</v>
      </c>
      <c r="F97" s="13"/>
      <c r="G97" s="13"/>
      <c r="H97" s="13"/>
      <c r="I97" s="40"/>
      <c r="J97" s="13"/>
      <c r="K97" s="40"/>
      <c r="L97" s="13"/>
      <c r="M97" s="40"/>
      <c r="N97" s="13">
        <v>1</v>
      </c>
      <c r="O97" s="40">
        <v>155000</v>
      </c>
      <c r="P97" s="13"/>
      <c r="Q97" s="40"/>
    </row>
    <row r="98" spans="1:17" ht="40.9" customHeight="1" x14ac:dyDescent="0.2">
      <c r="A98" s="367" t="str">
        <f t="shared" si="4"/>
        <v>Тренажер спортивный эллептический Kettler 7656-500 Elix7</v>
      </c>
      <c r="B98" s="368"/>
      <c r="C98" s="368"/>
      <c r="D98" s="369"/>
      <c r="E98" s="13">
        <v>3114</v>
      </c>
      <c r="F98" s="13"/>
      <c r="G98" s="13"/>
      <c r="H98" s="13">
        <v>1</v>
      </c>
      <c r="I98" s="40">
        <v>105000</v>
      </c>
      <c r="J98" s="13"/>
      <c r="K98" s="40"/>
      <c r="L98" s="13"/>
      <c r="M98" s="40"/>
      <c r="N98" s="13"/>
      <c r="O98" s="40"/>
      <c r="P98" s="13"/>
      <c r="Q98" s="40"/>
    </row>
    <row r="99" spans="1:17" ht="40.9" customHeight="1" x14ac:dyDescent="0.2">
      <c r="A99" s="367" t="str">
        <f t="shared" si="4"/>
        <v>Тренажер спортивный эллептический Kettler 7656-500 Elix7</v>
      </c>
      <c r="B99" s="368"/>
      <c r="C99" s="368"/>
      <c r="D99" s="369"/>
      <c r="E99" s="13">
        <v>3115</v>
      </c>
      <c r="F99" s="13"/>
      <c r="G99" s="13"/>
      <c r="H99" s="13">
        <v>1</v>
      </c>
      <c r="I99" s="40">
        <v>105000</v>
      </c>
      <c r="J99" s="13"/>
      <c r="K99" s="40"/>
      <c r="L99" s="13"/>
      <c r="M99" s="40"/>
      <c r="N99" s="13"/>
      <c r="O99" s="40"/>
      <c r="P99" s="13"/>
      <c r="Q99" s="40"/>
    </row>
    <row r="100" spans="1:17" ht="40.9" customHeight="1" x14ac:dyDescent="0.2">
      <c r="A100" s="367" t="str">
        <f t="shared" si="4"/>
        <v>Тренажер спортивный эллептический Kettler 7656-500 Elix7</v>
      </c>
      <c r="B100" s="368"/>
      <c r="C100" s="368"/>
      <c r="D100" s="369"/>
      <c r="E100" s="13">
        <v>3116</v>
      </c>
      <c r="F100" s="13"/>
      <c r="G100" s="13"/>
      <c r="H100" s="13">
        <v>1</v>
      </c>
      <c r="I100" s="40">
        <v>105000</v>
      </c>
      <c r="J100" s="13"/>
      <c r="K100" s="40"/>
      <c r="L100" s="13"/>
      <c r="M100" s="40"/>
      <c r="N100" s="13"/>
      <c r="O100" s="40"/>
      <c r="P100" s="13"/>
      <c r="Q100" s="40"/>
    </row>
    <row r="101" spans="1:17" ht="40.9" customHeight="1" x14ac:dyDescent="0.2">
      <c r="A101" s="367" t="str">
        <f t="shared" si="4"/>
        <v>Скалолазная стенка 2</v>
      </c>
      <c r="B101" s="368"/>
      <c r="C101" s="368"/>
      <c r="D101" s="369"/>
      <c r="E101" s="13">
        <v>3117</v>
      </c>
      <c r="F101" s="13"/>
      <c r="G101" s="13"/>
      <c r="H101" s="13">
        <v>1</v>
      </c>
      <c r="I101" s="40">
        <v>235000</v>
      </c>
      <c r="J101" s="13"/>
      <c r="K101" s="40"/>
      <c r="L101" s="13"/>
      <c r="M101" s="40"/>
      <c r="N101" s="13"/>
      <c r="O101" s="40"/>
      <c r="P101" s="13"/>
      <c r="Q101" s="40"/>
    </row>
    <row r="102" spans="1:17" ht="40.9" customHeight="1" x14ac:dyDescent="0.2">
      <c r="A102" s="367" t="str">
        <f t="shared" si="4"/>
        <v>Производство спортивного оборудования(скалодром) с установкой</v>
      </c>
      <c r="B102" s="368"/>
      <c r="C102" s="368"/>
      <c r="D102" s="369"/>
      <c r="E102" s="13">
        <v>3118</v>
      </c>
      <c r="F102" s="13"/>
      <c r="G102" s="13"/>
      <c r="H102" s="13"/>
      <c r="I102" s="40"/>
      <c r="J102" s="13">
        <v>1</v>
      </c>
      <c r="K102" s="40">
        <v>2500000</v>
      </c>
      <c r="L102" s="13"/>
      <c r="M102" s="40"/>
      <c r="N102" s="13"/>
      <c r="O102" s="40"/>
      <c r="P102" s="13"/>
      <c r="Q102" s="40"/>
    </row>
    <row r="103" spans="1:17" ht="40.9" customHeight="1" x14ac:dyDescent="0.2">
      <c r="A103" s="367" t="str">
        <f t="shared" si="4"/>
        <v>Шатер для тира 3м*8м, 3 входа, цвет хакки</v>
      </c>
      <c r="B103" s="368"/>
      <c r="C103" s="368"/>
      <c r="D103" s="369"/>
      <c r="E103" s="13">
        <v>3119</v>
      </c>
      <c r="F103" s="13"/>
      <c r="G103" s="13"/>
      <c r="H103" s="13"/>
      <c r="I103" s="40"/>
      <c r="J103" s="13"/>
      <c r="K103" s="40"/>
      <c r="L103" s="13"/>
      <c r="M103" s="40"/>
      <c r="N103" s="13">
        <v>1</v>
      </c>
      <c r="O103" s="40">
        <v>130600</v>
      </c>
      <c r="P103" s="13"/>
      <c r="Q103" s="40"/>
    </row>
    <row r="104" spans="1:17" ht="40.9" customHeight="1" x14ac:dyDescent="0.2">
      <c r="A104" s="367" t="str">
        <f t="shared" si="4"/>
        <v>Татами</v>
      </c>
      <c r="B104" s="368"/>
      <c r="C104" s="368"/>
      <c r="D104" s="369"/>
      <c r="E104" s="13">
        <v>3120</v>
      </c>
      <c r="F104" s="13"/>
      <c r="G104" s="13"/>
      <c r="H104" s="13"/>
      <c r="I104" s="40"/>
      <c r="J104" s="13"/>
      <c r="K104" s="40"/>
      <c r="L104" s="13">
        <v>1</v>
      </c>
      <c r="M104" s="40">
        <v>349320</v>
      </c>
      <c r="N104" s="13"/>
      <c r="O104" s="40"/>
      <c r="P104" s="13"/>
      <c r="Q104" s="40"/>
    </row>
    <row r="105" spans="1:17" ht="40.9" customHeight="1" x14ac:dyDescent="0.2">
      <c r="A105" s="367" t="str">
        <f t="shared" si="4"/>
        <v>Борцовский ковер</v>
      </c>
      <c r="B105" s="368"/>
      <c r="C105" s="368"/>
      <c r="D105" s="369"/>
      <c r="E105" s="13">
        <v>3121</v>
      </c>
      <c r="F105" s="13"/>
      <c r="G105" s="13"/>
      <c r="H105" s="13"/>
      <c r="I105" s="40"/>
      <c r="J105" s="13"/>
      <c r="K105" s="40"/>
      <c r="L105" s="13"/>
      <c r="M105" s="40"/>
      <c r="N105" s="13">
        <v>1</v>
      </c>
      <c r="O105" s="40">
        <v>301950</v>
      </c>
      <c r="P105" s="13"/>
      <c r="Q105" s="40"/>
    </row>
    <row r="106" spans="1:17" ht="40.9" customHeight="1" x14ac:dyDescent="0.2">
      <c r="A106" s="367" t="str">
        <f t="shared" si="4"/>
        <v>Катамаран Fox-2T</v>
      </c>
      <c r="B106" s="368"/>
      <c r="C106" s="368"/>
      <c r="D106" s="369"/>
      <c r="E106" s="13">
        <v>3122</v>
      </c>
      <c r="F106" s="13"/>
      <c r="G106" s="13"/>
      <c r="H106" s="13"/>
      <c r="I106" s="40"/>
      <c r="J106" s="13"/>
      <c r="K106" s="40"/>
      <c r="L106" s="13"/>
      <c r="M106" s="40"/>
      <c r="N106" s="13">
        <v>1</v>
      </c>
      <c r="O106" s="40">
        <v>117000</v>
      </c>
      <c r="P106" s="13"/>
      <c r="Q106" s="40"/>
    </row>
    <row r="107" spans="1:17" ht="40.9" customHeight="1" x14ac:dyDescent="0.2">
      <c r="A107" s="115" t="str">
        <f t="shared" si="4"/>
        <v>Рама для многофункционального силового тренинга</v>
      </c>
      <c r="B107" s="115"/>
      <c r="C107" s="115"/>
      <c r="D107" s="115"/>
      <c r="E107" s="13">
        <v>3123</v>
      </c>
      <c r="F107" s="13"/>
      <c r="G107" s="13"/>
      <c r="H107" s="13"/>
      <c r="I107" s="40"/>
      <c r="J107" s="13"/>
      <c r="K107" s="40"/>
      <c r="L107" s="13"/>
      <c r="M107" s="40"/>
      <c r="N107" s="13"/>
      <c r="O107" s="40"/>
      <c r="P107" s="13">
        <v>1</v>
      </c>
      <c r="Q107" s="40">
        <v>198000</v>
      </c>
    </row>
    <row r="108" spans="1:17" x14ac:dyDescent="0.2">
      <c r="A108" s="333" t="s">
        <v>686</v>
      </c>
      <c r="B108" s="333"/>
      <c r="C108" s="333"/>
      <c r="D108" s="333"/>
      <c r="E108" s="13">
        <v>3200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1:17" x14ac:dyDescent="0.2">
      <c r="A109" s="333" t="s">
        <v>695</v>
      </c>
      <c r="B109" s="333"/>
      <c r="C109" s="333"/>
      <c r="D109" s="333"/>
      <c r="E109" s="13">
        <v>4000</v>
      </c>
      <c r="F109" s="14"/>
      <c r="G109" s="14"/>
      <c r="H109" s="13">
        <f>SUM(H114:H116)</f>
        <v>1</v>
      </c>
      <c r="I109" s="40">
        <f t="shared" ref="I109:M109" si="8">SUM(I114:I116)</f>
        <v>170800</v>
      </c>
      <c r="J109" s="13">
        <f t="shared" si="8"/>
        <v>1</v>
      </c>
      <c r="K109" s="40">
        <f t="shared" si="8"/>
        <v>260000</v>
      </c>
      <c r="L109" s="13">
        <f t="shared" si="8"/>
        <v>1</v>
      </c>
      <c r="M109" s="40">
        <f t="shared" si="8"/>
        <v>117224.81</v>
      </c>
      <c r="N109" s="14"/>
      <c r="O109" s="14"/>
      <c r="P109" s="14"/>
      <c r="Q109" s="14"/>
    </row>
    <row r="110" spans="1:17" x14ac:dyDescent="0.2">
      <c r="A110" s="333" t="s">
        <v>180</v>
      </c>
      <c r="B110" s="333"/>
      <c r="C110" s="333"/>
      <c r="D110" s="333"/>
      <c r="E110" s="115">
        <v>4100</v>
      </c>
      <c r="F110" s="337"/>
      <c r="G110" s="337"/>
      <c r="H110" s="115">
        <f>SUM(H114:H116)</f>
        <v>1</v>
      </c>
      <c r="I110" s="371">
        <f t="shared" ref="I110:M110" si="9">SUM(I114:I116)</f>
        <v>170800</v>
      </c>
      <c r="J110" s="115">
        <f t="shared" si="9"/>
        <v>1</v>
      </c>
      <c r="K110" s="371">
        <f t="shared" si="9"/>
        <v>260000</v>
      </c>
      <c r="L110" s="115">
        <f t="shared" si="9"/>
        <v>1</v>
      </c>
      <c r="M110" s="371">
        <f t="shared" si="9"/>
        <v>117224.81</v>
      </c>
      <c r="N110" s="337"/>
      <c r="O110" s="337"/>
      <c r="P110" s="337"/>
      <c r="Q110" s="337"/>
    </row>
    <row r="111" spans="1:17" x14ac:dyDescent="0.2">
      <c r="A111" s="333" t="s">
        <v>684</v>
      </c>
      <c r="B111" s="333"/>
      <c r="C111" s="333"/>
      <c r="D111" s="333"/>
      <c r="E111" s="115"/>
      <c r="F111" s="337"/>
      <c r="G111" s="337"/>
      <c r="H111" s="115"/>
      <c r="I111" s="371"/>
      <c r="J111" s="115"/>
      <c r="K111" s="371"/>
      <c r="L111" s="115"/>
      <c r="M111" s="371"/>
      <c r="N111" s="337"/>
      <c r="O111" s="337"/>
      <c r="P111" s="337"/>
      <c r="Q111" s="337"/>
    </row>
    <row r="112" spans="1:17" x14ac:dyDescent="0.2">
      <c r="A112" s="333" t="s">
        <v>179</v>
      </c>
      <c r="B112" s="333"/>
      <c r="C112" s="333"/>
      <c r="D112" s="333"/>
      <c r="E112" s="115">
        <v>4110</v>
      </c>
      <c r="F112" s="337"/>
      <c r="G112" s="337"/>
      <c r="H112" s="115">
        <f>SUM(H114:H116)</f>
        <v>1</v>
      </c>
      <c r="I112" s="371">
        <f t="shared" ref="I112:M112" si="10">SUM(I114:I116)</f>
        <v>170800</v>
      </c>
      <c r="J112" s="115">
        <f t="shared" si="10"/>
        <v>1</v>
      </c>
      <c r="K112" s="371">
        <f t="shared" si="10"/>
        <v>260000</v>
      </c>
      <c r="L112" s="115">
        <f t="shared" si="10"/>
        <v>1</v>
      </c>
      <c r="M112" s="371">
        <f t="shared" si="10"/>
        <v>117224.81</v>
      </c>
      <c r="N112" s="337"/>
      <c r="O112" s="337"/>
      <c r="P112" s="337"/>
      <c r="Q112" s="337"/>
    </row>
    <row r="113" spans="1:19" ht="43.5" customHeight="1" x14ac:dyDescent="0.2">
      <c r="A113" s="333" t="s">
        <v>685</v>
      </c>
      <c r="B113" s="333"/>
      <c r="C113" s="333"/>
      <c r="D113" s="333"/>
      <c r="E113" s="115"/>
      <c r="F113" s="337"/>
      <c r="G113" s="337"/>
      <c r="H113" s="115"/>
      <c r="I113" s="371"/>
      <c r="J113" s="115"/>
      <c r="K113" s="371"/>
      <c r="L113" s="115"/>
      <c r="M113" s="371"/>
      <c r="N113" s="337"/>
      <c r="O113" s="337"/>
      <c r="P113" s="337"/>
      <c r="Q113" s="337"/>
    </row>
    <row r="114" spans="1:19" ht="40.9" customHeight="1" x14ac:dyDescent="0.2">
      <c r="A114" s="384" t="str">
        <f t="shared" si="4"/>
        <v>Теплая туалетная комната модульного типа Енисей А мини 1360*1360*2500</v>
      </c>
      <c r="B114" s="368"/>
      <c r="C114" s="368"/>
      <c r="D114" s="369"/>
      <c r="E114" s="13">
        <v>4111</v>
      </c>
      <c r="F114" s="14"/>
      <c r="G114" s="13"/>
      <c r="H114" s="13"/>
      <c r="I114" s="40"/>
      <c r="J114" s="13">
        <v>1</v>
      </c>
      <c r="K114" s="40">
        <v>260000</v>
      </c>
      <c r="L114" s="13"/>
      <c r="M114" s="40"/>
      <c r="N114" s="13"/>
      <c r="O114" s="13"/>
      <c r="P114" s="14"/>
      <c r="Q114" s="14"/>
    </row>
    <row r="115" spans="1:19" ht="40.9" customHeight="1" x14ac:dyDescent="0.2">
      <c r="A115" s="384" t="str">
        <f t="shared" si="4"/>
        <v>Интерактивная карта России</v>
      </c>
      <c r="B115" s="368"/>
      <c r="C115" s="368"/>
      <c r="D115" s="369"/>
      <c r="E115" s="13">
        <v>4112</v>
      </c>
      <c r="F115" s="14"/>
      <c r="G115" s="13"/>
      <c r="H115" s="13">
        <v>1</v>
      </c>
      <c r="I115" s="40">
        <v>170800</v>
      </c>
      <c r="J115" s="40"/>
      <c r="K115" s="40"/>
      <c r="L115" s="13"/>
      <c r="M115" s="40"/>
      <c r="N115" s="13"/>
      <c r="O115" s="13"/>
      <c r="P115" s="14"/>
      <c r="Q115" s="14"/>
      <c r="R115" s="93"/>
    </row>
    <row r="116" spans="1:19" ht="40.9" customHeight="1" x14ac:dyDescent="0.2">
      <c r="A116" s="385" t="str">
        <f t="shared" si="4"/>
        <v>Объемная эмблема настенная</v>
      </c>
      <c r="B116" s="370"/>
      <c r="C116" s="370"/>
      <c r="D116" s="370"/>
      <c r="E116" s="13">
        <v>4113</v>
      </c>
      <c r="F116" s="14"/>
      <c r="G116" s="13"/>
      <c r="H116" s="13"/>
      <c r="I116" s="40"/>
      <c r="J116" s="13"/>
      <c r="K116" s="40"/>
      <c r="L116" s="13">
        <v>1</v>
      </c>
      <c r="M116" s="40">
        <v>117224.81</v>
      </c>
      <c r="N116" s="13"/>
      <c r="O116" s="13"/>
      <c r="P116" s="14"/>
      <c r="Q116" s="14"/>
    </row>
    <row r="117" spans="1:19" x14ac:dyDescent="0.2">
      <c r="A117" s="333" t="s">
        <v>686</v>
      </c>
      <c r="B117" s="333"/>
      <c r="C117" s="333"/>
      <c r="D117" s="333"/>
      <c r="E117" s="13">
        <v>4200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</row>
    <row r="118" spans="1:19" x14ac:dyDescent="0.2">
      <c r="A118" s="300" t="s">
        <v>161</v>
      </c>
      <c r="B118" s="300"/>
      <c r="C118" s="300"/>
      <c r="D118" s="300"/>
      <c r="E118" s="13">
        <v>9000</v>
      </c>
      <c r="F118" s="14"/>
      <c r="G118" s="14"/>
      <c r="H118" s="13">
        <f>H109+H90+H79</f>
        <v>6</v>
      </c>
      <c r="I118" s="40">
        <f t="shared" ref="I118:Q118" si="11">I109+I90+I79</f>
        <v>888628</v>
      </c>
      <c r="J118" s="13">
        <f t="shared" si="11"/>
        <v>2</v>
      </c>
      <c r="K118" s="40">
        <f t="shared" si="11"/>
        <v>2760000</v>
      </c>
      <c r="L118" s="13">
        <f t="shared" si="11"/>
        <v>6</v>
      </c>
      <c r="M118" s="40">
        <f t="shared" si="11"/>
        <v>1637646.81</v>
      </c>
      <c r="N118" s="13">
        <f t="shared" si="11"/>
        <v>6</v>
      </c>
      <c r="O118" s="40">
        <f t="shared" si="11"/>
        <v>1014550</v>
      </c>
      <c r="P118" s="13">
        <f t="shared" si="11"/>
        <v>1</v>
      </c>
      <c r="Q118" s="40">
        <f t="shared" si="11"/>
        <v>198000</v>
      </c>
    </row>
    <row r="119" spans="1:19" x14ac:dyDescent="0.2">
      <c r="D119" s="4"/>
    </row>
    <row r="120" spans="1:19" s="79" customFormat="1" ht="34.5" customHeight="1" x14ac:dyDescent="0.25">
      <c r="A120" s="112" t="s">
        <v>669</v>
      </c>
      <c r="B120" s="112"/>
      <c r="C120" s="112"/>
      <c r="D120" s="112"/>
      <c r="E120" s="112" t="s">
        <v>250</v>
      </c>
      <c r="F120" s="112" t="s">
        <v>705</v>
      </c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</row>
    <row r="121" spans="1:19" s="79" customFormat="1" ht="25.5" x14ac:dyDescent="0.25">
      <c r="A121" s="112"/>
      <c r="B121" s="112"/>
      <c r="C121" s="112"/>
      <c r="D121" s="112"/>
      <c r="E121" s="112"/>
      <c r="F121" s="12" t="s">
        <v>702</v>
      </c>
      <c r="G121" s="12" t="s">
        <v>706</v>
      </c>
      <c r="H121" s="12" t="s">
        <v>707</v>
      </c>
      <c r="I121" s="12" t="s">
        <v>708</v>
      </c>
      <c r="J121" s="12" t="s">
        <v>709</v>
      </c>
      <c r="K121" s="12" t="s">
        <v>710</v>
      </c>
      <c r="L121" s="12" t="s">
        <v>711</v>
      </c>
      <c r="M121" s="12" t="s">
        <v>712</v>
      </c>
      <c r="N121" s="12" t="s">
        <v>713</v>
      </c>
      <c r="O121" s="12" t="s">
        <v>714</v>
      </c>
      <c r="P121" s="12" t="s">
        <v>697</v>
      </c>
      <c r="S121" s="94"/>
    </row>
    <row r="122" spans="1:19" x14ac:dyDescent="0.2">
      <c r="A122" s="115">
        <v>1</v>
      </c>
      <c r="B122" s="115"/>
      <c r="C122" s="115"/>
      <c r="D122" s="115"/>
      <c r="E122" s="13">
        <v>2</v>
      </c>
      <c r="F122" s="13">
        <v>30</v>
      </c>
      <c r="G122" s="13">
        <v>31</v>
      </c>
      <c r="H122" s="13">
        <v>32</v>
      </c>
      <c r="I122" s="13">
        <v>33</v>
      </c>
      <c r="J122" s="13">
        <v>34</v>
      </c>
      <c r="K122" s="13">
        <v>35</v>
      </c>
      <c r="L122" s="13">
        <v>36</v>
      </c>
      <c r="M122" s="13">
        <v>37</v>
      </c>
      <c r="N122" s="13">
        <v>38</v>
      </c>
      <c r="O122" s="13">
        <v>39</v>
      </c>
      <c r="P122" s="13">
        <v>40</v>
      </c>
    </row>
    <row r="123" spans="1:19" ht="27" customHeight="1" x14ac:dyDescent="0.2">
      <c r="A123" s="333" t="s">
        <v>683</v>
      </c>
      <c r="B123" s="333"/>
      <c r="C123" s="333"/>
      <c r="D123" s="333"/>
      <c r="E123" s="13">
        <v>1000</v>
      </c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</row>
    <row r="124" spans="1:19" x14ac:dyDescent="0.2">
      <c r="A124" s="333" t="s">
        <v>180</v>
      </c>
      <c r="B124" s="333"/>
      <c r="C124" s="333"/>
      <c r="D124" s="333"/>
      <c r="E124" s="115">
        <v>1100</v>
      </c>
      <c r="F124" s="337"/>
      <c r="G124" s="337"/>
      <c r="H124" s="337"/>
      <c r="I124" s="337"/>
      <c r="J124" s="337"/>
      <c r="K124" s="337"/>
      <c r="L124" s="337"/>
      <c r="M124" s="337"/>
      <c r="N124" s="337"/>
      <c r="O124" s="337"/>
      <c r="P124" s="337"/>
    </row>
    <row r="125" spans="1:19" x14ac:dyDescent="0.2">
      <c r="A125" s="333" t="s">
        <v>684</v>
      </c>
      <c r="B125" s="333"/>
      <c r="C125" s="333"/>
      <c r="D125" s="333"/>
      <c r="E125" s="115"/>
      <c r="F125" s="337"/>
      <c r="G125" s="337"/>
      <c r="H125" s="337"/>
      <c r="I125" s="337"/>
      <c r="J125" s="337"/>
      <c r="K125" s="337"/>
      <c r="L125" s="337"/>
      <c r="M125" s="337"/>
      <c r="N125" s="337"/>
      <c r="O125" s="337"/>
      <c r="P125" s="337"/>
    </row>
    <row r="126" spans="1:19" x14ac:dyDescent="0.2">
      <c r="A126" s="333" t="s">
        <v>179</v>
      </c>
      <c r="B126" s="333"/>
      <c r="C126" s="333"/>
      <c r="D126" s="333"/>
      <c r="E126" s="115">
        <v>1110</v>
      </c>
      <c r="F126" s="337"/>
      <c r="G126" s="337"/>
      <c r="H126" s="337"/>
      <c r="I126" s="337"/>
      <c r="J126" s="337"/>
      <c r="K126" s="337"/>
      <c r="L126" s="337"/>
      <c r="M126" s="337"/>
      <c r="N126" s="337"/>
      <c r="O126" s="337"/>
      <c r="P126" s="337"/>
    </row>
    <row r="127" spans="1:19" ht="45" customHeight="1" x14ac:dyDescent="0.2">
      <c r="A127" s="333" t="s">
        <v>685</v>
      </c>
      <c r="B127" s="333"/>
      <c r="C127" s="333"/>
      <c r="D127" s="333"/>
      <c r="E127" s="115"/>
      <c r="F127" s="337"/>
      <c r="G127" s="337"/>
      <c r="H127" s="337"/>
      <c r="I127" s="337"/>
      <c r="J127" s="337"/>
      <c r="K127" s="337"/>
      <c r="L127" s="337"/>
      <c r="M127" s="337"/>
      <c r="N127" s="337"/>
      <c r="O127" s="337"/>
      <c r="P127" s="337"/>
    </row>
    <row r="128" spans="1:19" x14ac:dyDescent="0.2">
      <c r="A128" s="349"/>
      <c r="B128" s="349"/>
      <c r="C128" s="349"/>
      <c r="D128" s="349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6" x14ac:dyDescent="0.2">
      <c r="A129" s="333" t="s">
        <v>686</v>
      </c>
      <c r="B129" s="333"/>
      <c r="C129" s="333"/>
      <c r="D129" s="333"/>
      <c r="E129" s="13">
        <v>1200</v>
      </c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</row>
    <row r="130" spans="1:16" x14ac:dyDescent="0.2">
      <c r="A130" s="333" t="s">
        <v>687</v>
      </c>
      <c r="B130" s="333"/>
      <c r="C130" s="333"/>
      <c r="D130" s="333"/>
      <c r="E130" s="13">
        <v>2000</v>
      </c>
      <c r="F130" s="14"/>
      <c r="G130" s="14"/>
      <c r="H130" s="40">
        <f>SUM(H135:H139)</f>
        <v>241644.12</v>
      </c>
      <c r="I130" s="40"/>
      <c r="J130" s="40"/>
      <c r="K130" s="40"/>
      <c r="L130" s="40"/>
      <c r="M130" s="40"/>
      <c r="N130" s="40"/>
      <c r="O130" s="40"/>
      <c r="P130" s="40">
        <f>SUM(P135:P139)</f>
        <v>504463.5</v>
      </c>
    </row>
    <row r="131" spans="1:16" x14ac:dyDescent="0.2">
      <c r="A131" s="333" t="s">
        <v>180</v>
      </c>
      <c r="B131" s="333"/>
      <c r="C131" s="333"/>
      <c r="D131" s="333"/>
      <c r="E131" s="115">
        <v>2100</v>
      </c>
      <c r="F131" s="337"/>
      <c r="G131" s="337"/>
      <c r="H131" s="371">
        <f>SUM(H135:H138)</f>
        <v>241644.12</v>
      </c>
      <c r="I131" s="371"/>
      <c r="J131" s="371"/>
      <c r="K131" s="371"/>
      <c r="L131" s="371"/>
      <c r="M131" s="371"/>
      <c r="N131" s="371"/>
      <c r="O131" s="371"/>
      <c r="P131" s="371">
        <f>SUM(P135:P138)</f>
        <v>430982.5</v>
      </c>
    </row>
    <row r="132" spans="1:16" x14ac:dyDescent="0.2">
      <c r="A132" s="333" t="s">
        <v>684</v>
      </c>
      <c r="B132" s="333"/>
      <c r="C132" s="333"/>
      <c r="D132" s="333"/>
      <c r="E132" s="115"/>
      <c r="F132" s="337"/>
      <c r="G132" s="337"/>
      <c r="H132" s="115"/>
      <c r="I132" s="115"/>
      <c r="J132" s="115"/>
      <c r="K132" s="115"/>
      <c r="L132" s="115"/>
      <c r="M132" s="115"/>
      <c r="N132" s="115"/>
      <c r="O132" s="115"/>
      <c r="P132" s="115"/>
    </row>
    <row r="133" spans="1:16" x14ac:dyDescent="0.2">
      <c r="A133" s="333" t="s">
        <v>179</v>
      </c>
      <c r="B133" s="333"/>
      <c r="C133" s="333"/>
      <c r="D133" s="333"/>
      <c r="E133" s="115">
        <v>2110</v>
      </c>
      <c r="F133" s="337"/>
      <c r="G133" s="337"/>
      <c r="H133" s="371">
        <f>SUM(H135:H138)</f>
        <v>241644.12</v>
      </c>
      <c r="I133" s="371"/>
      <c r="J133" s="371"/>
      <c r="K133" s="371"/>
      <c r="L133" s="371"/>
      <c r="M133" s="371"/>
      <c r="N133" s="371"/>
      <c r="O133" s="371"/>
      <c r="P133" s="371">
        <f>SUM(P135:P138)</f>
        <v>430982.5</v>
      </c>
    </row>
    <row r="134" spans="1:16" ht="45.75" customHeight="1" x14ac:dyDescent="0.2">
      <c r="A134" s="333" t="s">
        <v>685</v>
      </c>
      <c r="B134" s="333"/>
      <c r="C134" s="333"/>
      <c r="D134" s="333"/>
      <c r="E134" s="115"/>
      <c r="F134" s="337"/>
      <c r="G134" s="337"/>
      <c r="H134" s="115"/>
      <c r="I134" s="115"/>
      <c r="J134" s="115"/>
      <c r="K134" s="115"/>
      <c r="L134" s="115"/>
      <c r="M134" s="115"/>
      <c r="N134" s="115"/>
      <c r="O134" s="115"/>
      <c r="P134" s="115"/>
    </row>
    <row r="135" spans="1:16" ht="40.9" customHeight="1" x14ac:dyDescent="0.2">
      <c r="A135" s="330" t="str">
        <f t="shared" ref="A135:A158" si="12">A84</f>
        <v>Интерактивная панель 43 дюйма</v>
      </c>
      <c r="B135" s="386"/>
      <c r="C135" s="386"/>
      <c r="D135" s="387"/>
      <c r="E135" s="13">
        <v>2111</v>
      </c>
      <c r="F135" s="13"/>
      <c r="G135" s="13"/>
      <c r="H135" s="40">
        <v>50348.12</v>
      </c>
      <c r="I135" s="13"/>
      <c r="J135" s="13"/>
      <c r="K135" s="13"/>
      <c r="L135" s="13"/>
      <c r="M135" s="13"/>
      <c r="N135" s="13"/>
      <c r="O135" s="13"/>
      <c r="P135" s="40"/>
    </row>
    <row r="136" spans="1:16" ht="40.9" customHeight="1" x14ac:dyDescent="0.2">
      <c r="A136" s="330" t="str">
        <f t="shared" si="12"/>
        <v>Пожарная сигнализация (комплект устройств, блоков, извещателей)</v>
      </c>
      <c r="B136" s="386"/>
      <c r="C136" s="386"/>
      <c r="D136" s="387"/>
      <c r="E136" s="13">
        <v>2112</v>
      </c>
      <c r="F136" s="13"/>
      <c r="G136" s="13"/>
      <c r="H136" s="40"/>
      <c r="I136" s="13"/>
      <c r="J136" s="13"/>
      <c r="K136" s="13"/>
      <c r="L136" s="13"/>
      <c r="M136" s="13"/>
      <c r="N136" s="13"/>
      <c r="O136" s="13"/>
      <c r="P136" s="40">
        <v>430982.5</v>
      </c>
    </row>
    <row r="137" spans="1:16" ht="40.9" customHeight="1" x14ac:dyDescent="0.2">
      <c r="A137" s="330" t="str">
        <f t="shared" si="12"/>
        <v>Установка серверная в сборе</v>
      </c>
      <c r="B137" s="386"/>
      <c r="C137" s="386"/>
      <c r="D137" s="387"/>
      <c r="E137" s="13">
        <v>2113</v>
      </c>
      <c r="F137" s="13"/>
      <c r="G137" s="13"/>
      <c r="H137" s="40">
        <v>93558.5</v>
      </c>
      <c r="I137" s="13"/>
      <c r="J137" s="13"/>
      <c r="K137" s="13"/>
      <c r="L137" s="13"/>
      <c r="M137" s="13"/>
      <c r="N137" s="13"/>
      <c r="O137" s="13"/>
      <c r="P137" s="40"/>
    </row>
    <row r="138" spans="1:16" ht="40.9" customHeight="1" x14ac:dyDescent="0.2">
      <c r="A138" s="330" t="str">
        <f t="shared" si="12"/>
        <v>Система видеонаблюдения</v>
      </c>
      <c r="B138" s="386"/>
      <c r="C138" s="386"/>
      <c r="D138" s="387"/>
      <c r="E138" s="13">
        <v>2114</v>
      </c>
      <c r="F138" s="13"/>
      <c r="G138" s="13"/>
      <c r="H138" s="40">
        <v>97737.5</v>
      </c>
      <c r="I138" s="13"/>
      <c r="J138" s="13"/>
      <c r="K138" s="13"/>
      <c r="L138" s="13"/>
      <c r="M138" s="13"/>
      <c r="N138" s="13"/>
      <c r="O138" s="13"/>
      <c r="P138" s="40"/>
    </row>
    <row r="139" spans="1:16" ht="40.9" customHeight="1" x14ac:dyDescent="0.2">
      <c r="A139" s="348" t="str">
        <f t="shared" si="12"/>
        <v>Наклонный подъемник НПИ-225</v>
      </c>
      <c r="B139" s="348"/>
      <c r="C139" s="348"/>
      <c r="D139" s="348"/>
      <c r="E139" s="13">
        <v>2115</v>
      </c>
      <c r="F139" s="13"/>
      <c r="G139" s="13"/>
      <c r="H139" s="40"/>
      <c r="I139" s="13"/>
      <c r="J139" s="13"/>
      <c r="K139" s="13"/>
      <c r="L139" s="13"/>
      <c r="M139" s="13"/>
      <c r="N139" s="13"/>
      <c r="O139" s="13"/>
      <c r="P139" s="40">
        <v>73481</v>
      </c>
    </row>
    <row r="140" spans="1:16" x14ac:dyDescent="0.2">
      <c r="A140" s="333" t="s">
        <v>686</v>
      </c>
      <c r="B140" s="333"/>
      <c r="C140" s="333"/>
      <c r="D140" s="333"/>
      <c r="E140" s="13">
        <v>2200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</row>
    <row r="141" spans="1:16" ht="31.5" customHeight="1" x14ac:dyDescent="0.2">
      <c r="A141" s="333" t="s">
        <v>715</v>
      </c>
      <c r="B141" s="333"/>
      <c r="C141" s="333"/>
      <c r="D141" s="333"/>
      <c r="E141" s="13">
        <v>3000</v>
      </c>
      <c r="F141" s="40">
        <f>SUM(F146:F158)</f>
        <v>23288</v>
      </c>
      <c r="G141" s="40"/>
      <c r="H141" s="40">
        <f t="shared" ref="H141:L141" si="13">SUM(H146:H158)</f>
        <v>161040</v>
      </c>
      <c r="I141" s="40">
        <f t="shared" si="13"/>
        <v>454450.09</v>
      </c>
      <c r="J141" s="40"/>
      <c r="K141" s="40">
        <f t="shared" si="13"/>
        <v>90535.66</v>
      </c>
      <c r="L141" s="40">
        <f t="shared" si="13"/>
        <v>193285.72</v>
      </c>
      <c r="M141" s="40"/>
      <c r="N141" s="40"/>
      <c r="O141" s="40"/>
      <c r="P141" s="40"/>
    </row>
    <row r="142" spans="1:16" x14ac:dyDescent="0.2">
      <c r="A142" s="333" t="s">
        <v>180</v>
      </c>
      <c r="B142" s="333"/>
      <c r="C142" s="333"/>
      <c r="D142" s="333"/>
      <c r="E142" s="115">
        <v>3100</v>
      </c>
      <c r="F142" s="371">
        <f>SUM(F146:F158)</f>
        <v>23288</v>
      </c>
      <c r="G142" s="371"/>
      <c r="H142" s="371">
        <f t="shared" ref="H142:L142" si="14">SUM(H146:H158)</f>
        <v>161040</v>
      </c>
      <c r="I142" s="371">
        <f t="shared" si="14"/>
        <v>454450.09</v>
      </c>
      <c r="J142" s="371"/>
      <c r="K142" s="371">
        <f t="shared" si="14"/>
        <v>90535.66</v>
      </c>
      <c r="L142" s="371">
        <f t="shared" si="14"/>
        <v>193285.72</v>
      </c>
      <c r="M142" s="371"/>
      <c r="N142" s="371"/>
      <c r="O142" s="371"/>
      <c r="P142" s="371"/>
    </row>
    <row r="143" spans="1:16" x14ac:dyDescent="0.2">
      <c r="A143" s="333" t="s">
        <v>684</v>
      </c>
      <c r="B143" s="333"/>
      <c r="C143" s="333"/>
      <c r="D143" s="333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</row>
    <row r="144" spans="1:16" x14ac:dyDescent="0.2">
      <c r="A144" s="333" t="s">
        <v>179</v>
      </c>
      <c r="B144" s="333"/>
      <c r="C144" s="333"/>
      <c r="D144" s="333"/>
      <c r="E144" s="115">
        <v>3110</v>
      </c>
      <c r="F144" s="371">
        <f>SUM(F146:F158)</f>
        <v>23288</v>
      </c>
      <c r="G144" s="371"/>
      <c r="H144" s="371">
        <f t="shared" ref="H144:L144" si="15">SUM(H146:H158)</f>
        <v>161040</v>
      </c>
      <c r="I144" s="371">
        <f t="shared" si="15"/>
        <v>454450.09</v>
      </c>
      <c r="J144" s="371"/>
      <c r="K144" s="371">
        <f t="shared" si="15"/>
        <v>90535.66</v>
      </c>
      <c r="L144" s="371">
        <f t="shared" si="15"/>
        <v>193285.72</v>
      </c>
      <c r="M144" s="371"/>
      <c r="N144" s="371"/>
      <c r="O144" s="371"/>
      <c r="P144" s="371"/>
    </row>
    <row r="145" spans="1:16" ht="45.75" customHeight="1" x14ac:dyDescent="0.2">
      <c r="A145" s="333" t="s">
        <v>685</v>
      </c>
      <c r="B145" s="333"/>
      <c r="C145" s="333"/>
      <c r="D145" s="333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</row>
    <row r="146" spans="1:16" ht="40.9" customHeight="1" x14ac:dyDescent="0.2">
      <c r="A146" s="367" t="str">
        <f t="shared" si="12"/>
        <v>Палатка "Сибирь-30" (внешний намет, каркас, печь, труба)</v>
      </c>
      <c r="B146" s="368"/>
      <c r="C146" s="368"/>
      <c r="D146" s="369"/>
      <c r="E146" s="13">
        <v>3111</v>
      </c>
      <c r="F146" s="40"/>
      <c r="G146" s="14"/>
      <c r="H146" s="40"/>
      <c r="I146" s="40">
        <v>118833.38</v>
      </c>
      <c r="J146" s="14"/>
      <c r="K146" s="14"/>
      <c r="L146" s="14"/>
      <c r="M146" s="14"/>
      <c r="N146" s="14"/>
      <c r="O146" s="14"/>
      <c r="P146" s="14"/>
    </row>
    <row r="147" spans="1:16" ht="40.9" customHeight="1" x14ac:dyDescent="0.2">
      <c r="A147" s="367" t="str">
        <f t="shared" si="12"/>
        <v>Палатка "Сибирь-30" (внешний намет, каркас, печь, труба)</v>
      </c>
      <c r="B147" s="368"/>
      <c r="C147" s="368"/>
      <c r="D147" s="369"/>
      <c r="E147" s="13">
        <v>3112</v>
      </c>
      <c r="F147" s="40"/>
      <c r="G147" s="14"/>
      <c r="H147" s="40"/>
      <c r="I147" s="40">
        <v>118833.38</v>
      </c>
      <c r="J147" s="14"/>
      <c r="K147" s="14"/>
      <c r="L147" s="14"/>
      <c r="M147" s="14"/>
      <c r="N147" s="14"/>
      <c r="O147" s="14"/>
      <c r="P147" s="14"/>
    </row>
    <row r="148" spans="1:16" ht="40.9" customHeight="1" x14ac:dyDescent="0.2">
      <c r="A148" s="367" t="str">
        <f t="shared" si="12"/>
        <v>Палатка "Сибирь-30" (внешний намет, каркас, печь, труба)</v>
      </c>
      <c r="B148" s="368"/>
      <c r="C148" s="368"/>
      <c r="D148" s="369"/>
      <c r="E148" s="13">
        <v>3113</v>
      </c>
      <c r="F148" s="40"/>
      <c r="G148" s="14"/>
      <c r="H148" s="40"/>
      <c r="I148" s="40">
        <v>118833.38</v>
      </c>
      <c r="J148" s="14"/>
      <c r="K148" s="14"/>
      <c r="L148" s="14"/>
      <c r="M148" s="14"/>
      <c r="N148" s="14"/>
      <c r="O148" s="14"/>
      <c r="P148" s="14"/>
    </row>
    <row r="149" spans="1:16" ht="40.9" customHeight="1" x14ac:dyDescent="0.2">
      <c r="A149" s="367" t="str">
        <f t="shared" si="12"/>
        <v>Тренажер спортивный эллептический Kettler 7656-500 Elix7</v>
      </c>
      <c r="B149" s="368"/>
      <c r="C149" s="368"/>
      <c r="D149" s="369"/>
      <c r="E149" s="13">
        <v>3114</v>
      </c>
      <c r="F149" s="40"/>
      <c r="G149" s="14"/>
      <c r="H149" s="40"/>
      <c r="I149" s="40"/>
      <c r="J149" s="14"/>
      <c r="K149" s="14"/>
      <c r="L149" s="14"/>
      <c r="M149" s="14"/>
      <c r="N149" s="14"/>
      <c r="O149" s="14"/>
      <c r="P149" s="14"/>
    </row>
    <row r="150" spans="1:16" ht="40.9" customHeight="1" x14ac:dyDescent="0.2">
      <c r="A150" s="367" t="str">
        <f t="shared" si="12"/>
        <v>Тренажер спортивный эллептический Kettler 7656-500 Elix7</v>
      </c>
      <c r="B150" s="368"/>
      <c r="C150" s="368"/>
      <c r="D150" s="369"/>
      <c r="E150" s="13">
        <v>3115</v>
      </c>
      <c r="F150" s="40"/>
      <c r="G150" s="14"/>
      <c r="H150" s="40"/>
      <c r="I150" s="40"/>
      <c r="J150" s="14"/>
      <c r="K150" s="14"/>
      <c r="L150" s="14"/>
      <c r="M150" s="14"/>
      <c r="N150" s="14"/>
      <c r="O150" s="14"/>
      <c r="P150" s="14"/>
    </row>
    <row r="151" spans="1:16" ht="40.9" customHeight="1" x14ac:dyDescent="0.2">
      <c r="A151" s="367" t="str">
        <f t="shared" si="12"/>
        <v>Тренажер спортивный эллептический Kettler 7656-500 Elix7</v>
      </c>
      <c r="B151" s="368"/>
      <c r="C151" s="368"/>
      <c r="D151" s="369"/>
      <c r="E151" s="13">
        <v>3116</v>
      </c>
      <c r="F151" s="40"/>
      <c r="G151" s="14"/>
      <c r="H151" s="40"/>
      <c r="I151" s="40"/>
      <c r="J151" s="14"/>
      <c r="K151" s="14"/>
      <c r="L151" s="14"/>
      <c r="M151" s="14"/>
      <c r="N151" s="14"/>
      <c r="O151" s="14"/>
      <c r="P151" s="14"/>
    </row>
    <row r="152" spans="1:16" ht="40.9" customHeight="1" x14ac:dyDescent="0.2">
      <c r="A152" s="367" t="str">
        <f t="shared" si="12"/>
        <v>Скалолазная стенка 2</v>
      </c>
      <c r="B152" s="368"/>
      <c r="C152" s="368"/>
      <c r="D152" s="369"/>
      <c r="E152" s="13">
        <v>3117</v>
      </c>
      <c r="F152" s="40"/>
      <c r="G152" s="14"/>
      <c r="H152" s="40"/>
      <c r="I152" s="40"/>
      <c r="J152" s="14"/>
      <c r="K152" s="14"/>
      <c r="L152" s="14"/>
      <c r="M152" s="14"/>
      <c r="N152" s="14"/>
      <c r="O152" s="14"/>
      <c r="P152" s="14"/>
    </row>
    <row r="153" spans="1:16" ht="40.9" customHeight="1" x14ac:dyDescent="0.2">
      <c r="A153" s="367" t="str">
        <f t="shared" si="12"/>
        <v>Производство спортивного оборудования(скалодром) с установкой</v>
      </c>
      <c r="B153" s="368"/>
      <c r="C153" s="368"/>
      <c r="D153" s="369"/>
      <c r="E153" s="13">
        <v>3118</v>
      </c>
      <c r="F153" s="40"/>
      <c r="G153" s="14"/>
      <c r="H153" s="40"/>
      <c r="I153" s="40"/>
      <c r="J153" s="14"/>
      <c r="K153" s="14"/>
      <c r="L153" s="14"/>
      <c r="M153" s="14"/>
      <c r="N153" s="14"/>
      <c r="O153" s="14"/>
      <c r="P153" s="14"/>
    </row>
    <row r="154" spans="1:16" ht="40.9" customHeight="1" x14ac:dyDescent="0.2">
      <c r="A154" s="367" t="str">
        <f t="shared" si="12"/>
        <v>Шатер для тира 3м*8м, 3 входа, цвет хакки</v>
      </c>
      <c r="B154" s="368"/>
      <c r="C154" s="368"/>
      <c r="D154" s="369"/>
      <c r="E154" s="13">
        <v>3119</v>
      </c>
      <c r="F154" s="40"/>
      <c r="G154" s="14"/>
      <c r="H154" s="40"/>
      <c r="I154" s="40">
        <v>97949.95</v>
      </c>
      <c r="J154" s="14"/>
      <c r="K154" s="14"/>
      <c r="L154" s="14"/>
      <c r="M154" s="14"/>
      <c r="N154" s="14"/>
      <c r="O154" s="14"/>
      <c r="P154" s="14"/>
    </row>
    <row r="155" spans="1:16" ht="40.9" customHeight="1" x14ac:dyDescent="0.2">
      <c r="A155" s="367" t="str">
        <f t="shared" si="12"/>
        <v>Татами</v>
      </c>
      <c r="B155" s="368"/>
      <c r="C155" s="368"/>
      <c r="D155" s="369"/>
      <c r="E155" s="13">
        <v>3120</v>
      </c>
      <c r="F155" s="40">
        <v>23288</v>
      </c>
      <c r="G155" s="14"/>
      <c r="H155" s="40"/>
      <c r="I155" s="40"/>
      <c r="J155" s="14"/>
      <c r="K155" s="14"/>
      <c r="L155" s="14"/>
      <c r="M155" s="14"/>
      <c r="N155" s="14"/>
      <c r="O155" s="14"/>
      <c r="P155" s="14"/>
    </row>
    <row r="156" spans="1:16" ht="40.9" customHeight="1" x14ac:dyDescent="0.2">
      <c r="A156" s="367" t="str">
        <f t="shared" si="12"/>
        <v>Борцовский ковер</v>
      </c>
      <c r="B156" s="368"/>
      <c r="C156" s="368"/>
      <c r="D156" s="369"/>
      <c r="E156" s="13">
        <v>3121</v>
      </c>
      <c r="F156" s="40"/>
      <c r="G156" s="14"/>
      <c r="H156" s="40">
        <v>161040</v>
      </c>
      <c r="I156" s="40"/>
      <c r="J156" s="14"/>
      <c r="K156" s="14"/>
      <c r="L156" s="14"/>
      <c r="M156" s="14"/>
      <c r="N156" s="14"/>
      <c r="O156" s="14"/>
      <c r="P156" s="14"/>
    </row>
    <row r="157" spans="1:16" ht="40.9" customHeight="1" x14ac:dyDescent="0.2">
      <c r="A157" s="367" t="str">
        <f t="shared" si="12"/>
        <v>Катамаран Fox-2T</v>
      </c>
      <c r="B157" s="368"/>
      <c r="C157" s="368"/>
      <c r="D157" s="369"/>
      <c r="E157" s="13">
        <v>3122</v>
      </c>
      <c r="F157" s="40"/>
      <c r="G157" s="14"/>
      <c r="H157" s="40"/>
      <c r="I157" s="40"/>
      <c r="J157" s="14"/>
      <c r="K157" s="40">
        <v>90535.66</v>
      </c>
      <c r="L157" s="14"/>
      <c r="M157" s="14"/>
      <c r="N157" s="14"/>
      <c r="O157" s="14"/>
      <c r="P157" s="14"/>
    </row>
    <row r="158" spans="1:16" ht="40.9" customHeight="1" x14ac:dyDescent="0.2">
      <c r="A158" s="115" t="str">
        <f t="shared" si="12"/>
        <v>Рама для многофункционального силового тренинга</v>
      </c>
      <c r="B158" s="115"/>
      <c r="C158" s="115"/>
      <c r="D158" s="115"/>
      <c r="E158" s="13">
        <v>3123</v>
      </c>
      <c r="F158" s="40"/>
      <c r="G158" s="14"/>
      <c r="H158" s="40"/>
      <c r="I158" s="40"/>
      <c r="J158" s="14"/>
      <c r="K158" s="14"/>
      <c r="L158" s="40">
        <v>193285.72</v>
      </c>
      <c r="M158" s="14"/>
      <c r="N158" s="14"/>
      <c r="O158" s="14"/>
      <c r="P158" s="14"/>
    </row>
    <row r="159" spans="1:16" x14ac:dyDescent="0.2">
      <c r="A159" s="333" t="s">
        <v>686</v>
      </c>
      <c r="B159" s="333"/>
      <c r="C159" s="333"/>
      <c r="D159" s="333"/>
      <c r="E159" s="13">
        <v>3200</v>
      </c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</row>
    <row r="160" spans="1:16" ht="15" customHeight="1" x14ac:dyDescent="0.2">
      <c r="A160" s="333" t="s">
        <v>716</v>
      </c>
      <c r="B160" s="333"/>
      <c r="C160" s="333"/>
      <c r="D160" s="333"/>
      <c r="E160" s="13">
        <v>4000</v>
      </c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</row>
    <row r="161" spans="1:16" x14ac:dyDescent="0.2">
      <c r="A161" s="333" t="s">
        <v>180</v>
      </c>
      <c r="B161" s="333"/>
      <c r="C161" s="333"/>
      <c r="D161" s="333"/>
      <c r="E161" s="115">
        <v>4100</v>
      </c>
      <c r="F161" s="337"/>
      <c r="G161" s="337"/>
      <c r="H161" s="337"/>
      <c r="I161" s="337"/>
      <c r="J161" s="337"/>
      <c r="K161" s="337"/>
      <c r="L161" s="337"/>
      <c r="M161" s="337"/>
      <c r="N161" s="337"/>
      <c r="O161" s="337"/>
      <c r="P161" s="337"/>
    </row>
    <row r="162" spans="1:16" x14ac:dyDescent="0.2">
      <c r="A162" s="333" t="s">
        <v>684</v>
      </c>
      <c r="B162" s="333"/>
      <c r="C162" s="333"/>
      <c r="D162" s="333"/>
      <c r="E162" s="115"/>
      <c r="F162" s="337"/>
      <c r="G162" s="337"/>
      <c r="H162" s="337"/>
      <c r="I162" s="337"/>
      <c r="J162" s="337"/>
      <c r="K162" s="337"/>
      <c r="L162" s="337"/>
      <c r="M162" s="337"/>
      <c r="N162" s="337"/>
      <c r="O162" s="337"/>
      <c r="P162" s="337"/>
    </row>
    <row r="163" spans="1:16" x14ac:dyDescent="0.2">
      <c r="A163" s="333" t="s">
        <v>179</v>
      </c>
      <c r="B163" s="333"/>
      <c r="C163" s="333"/>
      <c r="D163" s="333"/>
      <c r="E163" s="115">
        <v>4110</v>
      </c>
      <c r="F163" s="337"/>
      <c r="G163" s="337"/>
      <c r="H163" s="337"/>
      <c r="I163" s="337"/>
      <c r="J163" s="337"/>
      <c r="K163" s="337"/>
      <c r="L163" s="337"/>
      <c r="M163" s="337"/>
      <c r="N163" s="337"/>
      <c r="O163" s="337"/>
      <c r="P163" s="337"/>
    </row>
    <row r="164" spans="1:16" ht="45.75" customHeight="1" x14ac:dyDescent="0.2">
      <c r="A164" s="333" t="s">
        <v>685</v>
      </c>
      <c r="B164" s="333"/>
      <c r="C164" s="333"/>
      <c r="D164" s="333"/>
      <c r="E164" s="115"/>
      <c r="F164" s="337"/>
      <c r="G164" s="337"/>
      <c r="H164" s="337"/>
      <c r="I164" s="337"/>
      <c r="J164" s="337"/>
      <c r="K164" s="337"/>
      <c r="L164" s="337"/>
      <c r="M164" s="337"/>
      <c r="N164" s="337"/>
      <c r="O164" s="337"/>
      <c r="P164" s="337"/>
    </row>
    <row r="165" spans="1:16" ht="40.9" customHeight="1" x14ac:dyDescent="0.2">
      <c r="A165" s="383" t="str">
        <f t="shared" ref="A165:A167" si="16">A114</f>
        <v>Теплая туалетная комната модульного типа Енисей А мини 1360*1360*2500</v>
      </c>
      <c r="B165" s="368"/>
      <c r="C165" s="368"/>
      <c r="D165" s="369"/>
      <c r="E165" s="13">
        <v>4111</v>
      </c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</row>
    <row r="166" spans="1:16" ht="40.9" customHeight="1" x14ac:dyDescent="0.2">
      <c r="A166" s="384" t="str">
        <f t="shared" si="16"/>
        <v>Интерактивная карта России</v>
      </c>
      <c r="B166" s="368"/>
      <c r="C166" s="368"/>
      <c r="D166" s="369"/>
      <c r="E166" s="13">
        <v>4112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</row>
    <row r="167" spans="1:16" ht="40.9" customHeight="1" x14ac:dyDescent="0.2">
      <c r="A167" s="385" t="str">
        <f t="shared" si="16"/>
        <v>Объемная эмблема настенная</v>
      </c>
      <c r="B167" s="370"/>
      <c r="C167" s="370"/>
      <c r="D167" s="370"/>
      <c r="E167" s="13">
        <v>4113</v>
      </c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</row>
    <row r="168" spans="1:16" x14ac:dyDescent="0.2">
      <c r="A168" s="333" t="s">
        <v>686</v>
      </c>
      <c r="B168" s="333"/>
      <c r="C168" s="333"/>
      <c r="D168" s="333"/>
      <c r="E168" s="13">
        <v>4200</v>
      </c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</row>
    <row r="169" spans="1:16" x14ac:dyDescent="0.2">
      <c r="A169" s="300" t="s">
        <v>161</v>
      </c>
      <c r="B169" s="300"/>
      <c r="C169" s="300"/>
      <c r="D169" s="300"/>
      <c r="E169" s="13">
        <v>9000</v>
      </c>
      <c r="F169" s="40">
        <f>F160+F141+F130</f>
        <v>23288</v>
      </c>
      <c r="G169" s="40"/>
      <c r="H169" s="40">
        <f t="shared" ref="H169:P169" si="17">H160+H141+H130</f>
        <v>402684.12</v>
      </c>
      <c r="I169" s="40">
        <f t="shared" si="17"/>
        <v>454450.09</v>
      </c>
      <c r="J169" s="40"/>
      <c r="K169" s="40">
        <f t="shared" si="17"/>
        <v>90535.66</v>
      </c>
      <c r="L169" s="40">
        <f t="shared" si="17"/>
        <v>193285.72</v>
      </c>
      <c r="M169" s="40"/>
      <c r="N169" s="40"/>
      <c r="O169" s="40"/>
      <c r="P169" s="40">
        <f t="shared" si="17"/>
        <v>504463.5</v>
      </c>
    </row>
    <row r="170" spans="1:16" x14ac:dyDescent="0.2">
      <c r="A170" s="51"/>
      <c r="B170" s="51"/>
      <c r="C170" s="51"/>
      <c r="D170" s="51"/>
      <c r="E170" s="15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</row>
    <row r="171" spans="1:16" ht="19.5" customHeight="1" x14ac:dyDescent="0.2">
      <c r="A171" s="381" t="s">
        <v>717</v>
      </c>
      <c r="B171" s="381"/>
      <c r="C171" s="381"/>
      <c r="D171" s="381"/>
      <c r="E171" s="381"/>
      <c r="F171" s="381"/>
      <c r="G171" s="381"/>
      <c r="H171" s="381"/>
      <c r="I171" s="381"/>
      <c r="J171" s="381"/>
      <c r="K171" s="381"/>
      <c r="L171" s="381"/>
      <c r="M171" s="381"/>
      <c r="N171" s="381"/>
      <c r="O171" s="16"/>
      <c r="P171" s="16"/>
    </row>
    <row r="172" spans="1:16" ht="9" customHeigh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6"/>
      <c r="P172" s="16"/>
    </row>
    <row r="173" spans="1:16" ht="15" x14ac:dyDescent="0.25">
      <c r="D173" s="365" t="s">
        <v>718</v>
      </c>
      <c r="E173" s="366"/>
      <c r="F173" s="366"/>
      <c r="G173" s="366"/>
      <c r="H173" s="366"/>
      <c r="I173" s="366"/>
      <c r="J173" s="366"/>
      <c r="K173" s="366"/>
      <c r="L173" s="366"/>
    </row>
    <row r="174" spans="1:16" s="79" customFormat="1" x14ac:dyDescent="0.25">
      <c r="A174" s="112" t="s">
        <v>352</v>
      </c>
      <c r="B174" s="112"/>
      <c r="C174" s="112"/>
      <c r="D174" s="112"/>
      <c r="E174" s="112" t="s">
        <v>250</v>
      </c>
      <c r="F174" s="112" t="s">
        <v>719</v>
      </c>
      <c r="G174" s="112" t="s">
        <v>720</v>
      </c>
      <c r="H174" s="112"/>
      <c r="I174" s="112"/>
      <c r="J174" s="112"/>
      <c r="K174" s="112"/>
      <c r="L174" s="112"/>
      <c r="M174" s="112"/>
      <c r="N174" s="112"/>
    </row>
    <row r="175" spans="1:16" s="79" customFormat="1" x14ac:dyDescent="0.25">
      <c r="A175" s="112"/>
      <c r="B175" s="112"/>
      <c r="C175" s="112"/>
      <c r="D175" s="112"/>
      <c r="E175" s="112"/>
      <c r="F175" s="112"/>
      <c r="G175" s="112" t="s">
        <v>180</v>
      </c>
      <c r="H175" s="112"/>
      <c r="I175" s="112"/>
      <c r="J175" s="112"/>
      <c r="K175" s="112"/>
      <c r="L175" s="112"/>
      <c r="M175" s="112"/>
      <c r="N175" s="112"/>
    </row>
    <row r="176" spans="1:16" s="79" customFormat="1" x14ac:dyDescent="0.25">
      <c r="A176" s="112"/>
      <c r="B176" s="112"/>
      <c r="C176" s="112"/>
      <c r="D176" s="112"/>
      <c r="E176" s="112"/>
      <c r="F176" s="112"/>
      <c r="G176" s="112" t="s">
        <v>721</v>
      </c>
      <c r="H176" s="112"/>
      <c r="I176" s="112"/>
      <c r="J176" s="112"/>
      <c r="K176" s="112" t="s">
        <v>722</v>
      </c>
      <c r="L176" s="112" t="s">
        <v>723</v>
      </c>
      <c r="M176" s="112" t="s">
        <v>724</v>
      </c>
      <c r="N176" s="112" t="s">
        <v>725</v>
      </c>
    </row>
    <row r="177" spans="1:14" s="79" customFormat="1" ht="63.75" x14ac:dyDescent="0.25">
      <c r="A177" s="112"/>
      <c r="B177" s="112"/>
      <c r="C177" s="112"/>
      <c r="D177" s="112"/>
      <c r="E177" s="112"/>
      <c r="F177" s="112"/>
      <c r="G177" s="12" t="s">
        <v>726</v>
      </c>
      <c r="H177" s="12" t="s">
        <v>727</v>
      </c>
      <c r="I177" s="12" t="s">
        <v>728</v>
      </c>
      <c r="J177" s="12" t="s">
        <v>729</v>
      </c>
      <c r="K177" s="112"/>
      <c r="L177" s="112"/>
      <c r="M177" s="112"/>
      <c r="N177" s="112"/>
    </row>
    <row r="178" spans="1:14" x14ac:dyDescent="0.2">
      <c r="A178" s="115">
        <v>1</v>
      </c>
      <c r="B178" s="115"/>
      <c r="C178" s="115"/>
      <c r="D178" s="115"/>
      <c r="E178" s="13">
        <v>2</v>
      </c>
      <c r="F178" s="13">
        <v>3</v>
      </c>
      <c r="G178" s="13">
        <v>4</v>
      </c>
      <c r="H178" s="13">
        <v>5</v>
      </c>
      <c r="I178" s="13">
        <v>6</v>
      </c>
      <c r="J178" s="13">
        <v>7</v>
      </c>
      <c r="K178" s="13">
        <v>8</v>
      </c>
      <c r="L178" s="13">
        <v>9</v>
      </c>
      <c r="M178" s="13">
        <v>10</v>
      </c>
      <c r="N178" s="13">
        <v>11</v>
      </c>
    </row>
    <row r="179" spans="1:14" ht="28.5" customHeight="1" x14ac:dyDescent="0.2">
      <c r="A179" s="333" t="s">
        <v>683</v>
      </c>
      <c r="B179" s="333"/>
      <c r="C179" s="333"/>
      <c r="D179" s="333"/>
      <c r="E179" s="13">
        <v>1000</v>
      </c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">
      <c r="A180" s="333" t="s">
        <v>180</v>
      </c>
      <c r="B180" s="333"/>
      <c r="C180" s="333"/>
      <c r="D180" s="333"/>
      <c r="E180" s="115">
        <v>1100</v>
      </c>
      <c r="F180" s="337"/>
      <c r="G180" s="337"/>
      <c r="H180" s="337"/>
      <c r="I180" s="337"/>
      <c r="J180" s="337"/>
      <c r="K180" s="337"/>
      <c r="L180" s="337"/>
      <c r="M180" s="337"/>
      <c r="N180" s="337"/>
    </row>
    <row r="181" spans="1:14" x14ac:dyDescent="0.2">
      <c r="A181" s="333" t="s">
        <v>684</v>
      </c>
      <c r="B181" s="333"/>
      <c r="C181" s="333"/>
      <c r="D181" s="333"/>
      <c r="E181" s="115"/>
      <c r="F181" s="337"/>
      <c r="G181" s="337"/>
      <c r="H181" s="337"/>
      <c r="I181" s="337"/>
      <c r="J181" s="337"/>
      <c r="K181" s="337"/>
      <c r="L181" s="337"/>
      <c r="M181" s="337"/>
      <c r="N181" s="337"/>
    </row>
    <row r="182" spans="1:14" x14ac:dyDescent="0.2">
      <c r="A182" s="333" t="s">
        <v>179</v>
      </c>
      <c r="B182" s="333"/>
      <c r="C182" s="333"/>
      <c r="D182" s="333"/>
      <c r="E182" s="115">
        <v>1110</v>
      </c>
      <c r="F182" s="337"/>
      <c r="G182" s="337"/>
      <c r="H182" s="337"/>
      <c r="I182" s="337"/>
      <c r="J182" s="337"/>
      <c r="K182" s="337"/>
      <c r="L182" s="337"/>
      <c r="M182" s="337"/>
      <c r="N182" s="337"/>
    </row>
    <row r="183" spans="1:14" ht="44.25" customHeight="1" x14ac:dyDescent="0.2">
      <c r="A183" s="333" t="s">
        <v>685</v>
      </c>
      <c r="B183" s="333"/>
      <c r="C183" s="333"/>
      <c r="D183" s="333"/>
      <c r="E183" s="115"/>
      <c r="F183" s="337"/>
      <c r="G183" s="337"/>
      <c r="H183" s="337"/>
      <c r="I183" s="337"/>
      <c r="J183" s="337"/>
      <c r="K183" s="337"/>
      <c r="L183" s="337"/>
      <c r="M183" s="337"/>
      <c r="N183" s="337"/>
    </row>
    <row r="184" spans="1:14" x14ac:dyDescent="0.2">
      <c r="A184" s="349"/>
      <c r="B184" s="349"/>
      <c r="C184" s="349"/>
      <c r="D184" s="349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">
      <c r="A185" s="333" t="s">
        <v>686</v>
      </c>
      <c r="B185" s="333"/>
      <c r="C185" s="333"/>
      <c r="D185" s="333"/>
      <c r="E185" s="13">
        <v>1200</v>
      </c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ht="44.25" customHeight="1" x14ac:dyDescent="0.2">
      <c r="A186" s="333" t="s">
        <v>687</v>
      </c>
      <c r="B186" s="333"/>
      <c r="C186" s="333"/>
      <c r="D186" s="333"/>
      <c r="E186" s="13">
        <v>2000</v>
      </c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">
      <c r="A187" s="333" t="s">
        <v>180</v>
      </c>
      <c r="B187" s="333"/>
      <c r="C187" s="333"/>
      <c r="D187" s="333"/>
      <c r="E187" s="115">
        <v>2100</v>
      </c>
      <c r="F187" s="337"/>
      <c r="G187" s="337"/>
      <c r="H187" s="337"/>
      <c r="I187" s="337"/>
      <c r="J187" s="337"/>
      <c r="K187" s="337"/>
      <c r="L187" s="337"/>
      <c r="M187" s="337"/>
      <c r="N187" s="337"/>
    </row>
    <row r="188" spans="1:14" x14ac:dyDescent="0.2">
      <c r="A188" s="333" t="s">
        <v>684</v>
      </c>
      <c r="B188" s="333"/>
      <c r="C188" s="333"/>
      <c r="D188" s="333"/>
      <c r="E188" s="115"/>
      <c r="F188" s="337"/>
      <c r="G188" s="337"/>
      <c r="H188" s="337"/>
      <c r="I188" s="337"/>
      <c r="J188" s="337"/>
      <c r="K188" s="337"/>
      <c r="L188" s="337"/>
      <c r="M188" s="337"/>
      <c r="N188" s="337"/>
    </row>
    <row r="189" spans="1:14" x14ac:dyDescent="0.2">
      <c r="A189" s="333" t="s">
        <v>179</v>
      </c>
      <c r="B189" s="333"/>
      <c r="C189" s="333"/>
      <c r="D189" s="333"/>
      <c r="E189" s="115">
        <v>2110</v>
      </c>
      <c r="F189" s="337"/>
      <c r="G189" s="337"/>
      <c r="H189" s="337"/>
      <c r="I189" s="337"/>
      <c r="J189" s="337"/>
      <c r="K189" s="337"/>
      <c r="L189" s="337"/>
      <c r="M189" s="337"/>
      <c r="N189" s="337"/>
    </row>
    <row r="190" spans="1:14" ht="44.25" customHeight="1" x14ac:dyDescent="0.2">
      <c r="A190" s="333" t="s">
        <v>685</v>
      </c>
      <c r="B190" s="333"/>
      <c r="C190" s="333"/>
      <c r="D190" s="333"/>
      <c r="E190" s="115"/>
      <c r="F190" s="337"/>
      <c r="G190" s="337"/>
      <c r="H190" s="337"/>
      <c r="I190" s="337"/>
      <c r="J190" s="337"/>
      <c r="K190" s="337"/>
      <c r="L190" s="337"/>
      <c r="M190" s="337"/>
      <c r="N190" s="337"/>
    </row>
    <row r="191" spans="1:14" x14ac:dyDescent="0.2">
      <c r="A191" s="349"/>
      <c r="B191" s="349"/>
      <c r="C191" s="349"/>
      <c r="D191" s="349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">
      <c r="A192" s="333" t="s">
        <v>686</v>
      </c>
      <c r="B192" s="333"/>
      <c r="C192" s="333"/>
      <c r="D192" s="333"/>
      <c r="E192" s="13">
        <v>2200</v>
      </c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ht="33.75" customHeight="1" x14ac:dyDescent="0.2">
      <c r="A193" s="333" t="s">
        <v>715</v>
      </c>
      <c r="B193" s="333"/>
      <c r="C193" s="333"/>
      <c r="D193" s="333"/>
      <c r="E193" s="13">
        <v>3000</v>
      </c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">
      <c r="A194" s="333" t="s">
        <v>180</v>
      </c>
      <c r="B194" s="333"/>
      <c r="C194" s="333"/>
      <c r="D194" s="333"/>
      <c r="E194" s="115">
        <v>3100</v>
      </c>
      <c r="F194" s="337"/>
      <c r="G194" s="337"/>
      <c r="H194" s="337"/>
      <c r="I194" s="337"/>
      <c r="J194" s="337"/>
      <c r="K194" s="337"/>
      <c r="L194" s="337"/>
      <c r="M194" s="337"/>
      <c r="N194" s="337"/>
    </row>
    <row r="195" spans="1:14" x14ac:dyDescent="0.2">
      <c r="A195" s="333" t="s">
        <v>684</v>
      </c>
      <c r="B195" s="333"/>
      <c r="C195" s="333"/>
      <c r="D195" s="333"/>
      <c r="E195" s="115"/>
      <c r="F195" s="337"/>
      <c r="G195" s="337"/>
      <c r="H195" s="337"/>
      <c r="I195" s="337"/>
      <c r="J195" s="337"/>
      <c r="K195" s="337"/>
      <c r="L195" s="337"/>
      <c r="M195" s="337"/>
      <c r="N195" s="337"/>
    </row>
    <row r="196" spans="1:14" x14ac:dyDescent="0.2">
      <c r="A196" s="333" t="s">
        <v>179</v>
      </c>
      <c r="B196" s="333"/>
      <c r="C196" s="333"/>
      <c r="D196" s="333"/>
      <c r="E196" s="115">
        <v>3110</v>
      </c>
      <c r="F196" s="337"/>
      <c r="G196" s="337"/>
      <c r="H196" s="337"/>
      <c r="I196" s="337"/>
      <c r="J196" s="337"/>
      <c r="K196" s="337"/>
      <c r="L196" s="337"/>
      <c r="M196" s="337"/>
      <c r="N196" s="337"/>
    </row>
    <row r="197" spans="1:14" ht="44.25" customHeight="1" x14ac:dyDescent="0.2">
      <c r="A197" s="333" t="s">
        <v>685</v>
      </c>
      <c r="B197" s="333"/>
      <c r="C197" s="333"/>
      <c r="D197" s="333"/>
      <c r="E197" s="115"/>
      <c r="F197" s="337"/>
      <c r="G197" s="337"/>
      <c r="H197" s="337"/>
      <c r="I197" s="337"/>
      <c r="J197" s="337"/>
      <c r="K197" s="337"/>
      <c r="L197" s="337"/>
      <c r="M197" s="337"/>
      <c r="N197" s="337"/>
    </row>
    <row r="198" spans="1:14" x14ac:dyDescent="0.2">
      <c r="A198" s="349"/>
      <c r="B198" s="349"/>
      <c r="C198" s="349"/>
      <c r="D198" s="349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">
      <c r="A199" s="333" t="s">
        <v>686</v>
      </c>
      <c r="B199" s="333"/>
      <c r="C199" s="333"/>
      <c r="D199" s="333"/>
      <c r="E199" s="13">
        <v>3200</v>
      </c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ht="15.75" customHeight="1" x14ac:dyDescent="0.2">
      <c r="A200" s="333" t="s">
        <v>716</v>
      </c>
      <c r="B200" s="333"/>
      <c r="C200" s="333"/>
      <c r="D200" s="333"/>
      <c r="E200" s="13">
        <v>4000</v>
      </c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">
      <c r="A201" s="333" t="s">
        <v>180</v>
      </c>
      <c r="B201" s="333"/>
      <c r="C201" s="333"/>
      <c r="D201" s="333"/>
      <c r="E201" s="115">
        <v>4100</v>
      </c>
      <c r="F201" s="337"/>
      <c r="G201" s="337"/>
      <c r="H201" s="337"/>
      <c r="I201" s="337"/>
      <c r="J201" s="337"/>
      <c r="K201" s="337"/>
      <c r="L201" s="337"/>
      <c r="M201" s="337"/>
      <c r="N201" s="337"/>
    </row>
    <row r="202" spans="1:14" x14ac:dyDescent="0.2">
      <c r="A202" s="333" t="s">
        <v>684</v>
      </c>
      <c r="B202" s="333"/>
      <c r="C202" s="333"/>
      <c r="D202" s="333"/>
      <c r="E202" s="115"/>
      <c r="F202" s="337"/>
      <c r="G202" s="337"/>
      <c r="H202" s="337"/>
      <c r="I202" s="337"/>
      <c r="J202" s="337"/>
      <c r="K202" s="337"/>
      <c r="L202" s="337"/>
      <c r="M202" s="337"/>
      <c r="N202" s="337"/>
    </row>
    <row r="203" spans="1:14" x14ac:dyDescent="0.2">
      <c r="A203" s="333" t="s">
        <v>179</v>
      </c>
      <c r="B203" s="333"/>
      <c r="C203" s="333"/>
      <c r="D203" s="333"/>
      <c r="E203" s="115">
        <v>4110</v>
      </c>
      <c r="F203" s="337"/>
      <c r="G203" s="337"/>
      <c r="H203" s="337"/>
      <c r="I203" s="337"/>
      <c r="J203" s="337"/>
      <c r="K203" s="337"/>
      <c r="L203" s="337"/>
      <c r="M203" s="337"/>
      <c r="N203" s="337"/>
    </row>
    <row r="204" spans="1:14" ht="44.25" customHeight="1" x14ac:dyDescent="0.2">
      <c r="A204" s="333" t="s">
        <v>685</v>
      </c>
      <c r="B204" s="333"/>
      <c r="C204" s="333"/>
      <c r="D204" s="333"/>
      <c r="E204" s="115"/>
      <c r="F204" s="337"/>
      <c r="G204" s="337"/>
      <c r="H204" s="337"/>
      <c r="I204" s="337"/>
      <c r="J204" s="337"/>
      <c r="K204" s="337"/>
      <c r="L204" s="337"/>
      <c r="M204" s="337"/>
      <c r="N204" s="337"/>
    </row>
    <row r="205" spans="1:14" x14ac:dyDescent="0.2">
      <c r="A205" s="349"/>
      <c r="B205" s="349"/>
      <c r="C205" s="349"/>
      <c r="D205" s="349"/>
      <c r="E205" s="14"/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4" x14ac:dyDescent="0.2">
      <c r="A206" s="333" t="s">
        <v>686</v>
      </c>
      <c r="B206" s="333"/>
      <c r="C206" s="333"/>
      <c r="D206" s="333"/>
      <c r="E206" s="13">
        <v>4200</v>
      </c>
      <c r="F206" s="14"/>
      <c r="G206" s="14"/>
      <c r="H206" s="14"/>
      <c r="I206" s="14"/>
      <c r="J206" s="14"/>
      <c r="K206" s="14"/>
      <c r="L206" s="14"/>
      <c r="M206" s="14"/>
      <c r="N206" s="14"/>
    </row>
    <row r="207" spans="1:14" x14ac:dyDescent="0.2">
      <c r="A207" s="300" t="s">
        <v>161</v>
      </c>
      <c r="B207" s="300"/>
      <c r="C207" s="300"/>
      <c r="D207" s="300"/>
      <c r="E207" s="13">
        <v>9000</v>
      </c>
      <c r="F207" s="14"/>
      <c r="G207" s="14"/>
      <c r="H207" s="14"/>
      <c r="I207" s="14"/>
      <c r="J207" s="14"/>
      <c r="K207" s="14"/>
      <c r="L207" s="14"/>
      <c r="M207" s="14"/>
      <c r="N207" s="14"/>
    </row>
    <row r="209" spans="1:19" x14ac:dyDescent="0.2">
      <c r="A209" s="381" t="s">
        <v>730</v>
      </c>
      <c r="B209" s="381"/>
      <c r="C209" s="381"/>
      <c r="D209" s="381"/>
      <c r="E209" s="381"/>
      <c r="F209" s="381"/>
      <c r="G209" s="381"/>
      <c r="H209" s="381"/>
      <c r="I209" s="381"/>
      <c r="J209" s="381"/>
      <c r="K209" s="381"/>
      <c r="L209" s="381"/>
      <c r="M209" s="381"/>
      <c r="N209" s="381"/>
      <c r="O209" s="381"/>
      <c r="P209" s="381"/>
      <c r="Q209" s="381"/>
      <c r="R209" s="381"/>
      <c r="S209" s="381"/>
    </row>
    <row r="210" spans="1:19" x14ac:dyDescent="0.2">
      <c r="A210" s="51"/>
      <c r="B210" s="51"/>
      <c r="C210" s="51"/>
      <c r="D210" s="51"/>
      <c r="E210" s="15"/>
      <c r="F210" s="51"/>
      <c r="G210" s="51"/>
      <c r="H210" s="51"/>
      <c r="I210" s="51"/>
      <c r="J210" s="51"/>
      <c r="K210" s="51"/>
      <c r="L210" s="16"/>
      <c r="M210" s="16"/>
      <c r="N210" s="16"/>
      <c r="O210" s="16"/>
      <c r="P210" s="16"/>
      <c r="Q210" s="16"/>
      <c r="R210" s="16"/>
      <c r="S210" s="16"/>
    </row>
    <row r="211" spans="1:19" s="79" customFormat="1" x14ac:dyDescent="0.25">
      <c r="A211" s="112" t="s">
        <v>669</v>
      </c>
      <c r="B211" s="112"/>
      <c r="C211" s="112"/>
      <c r="D211" s="112"/>
      <c r="E211" s="112" t="s">
        <v>250</v>
      </c>
      <c r="F211" s="382" t="s">
        <v>497</v>
      </c>
      <c r="G211" s="112" t="s">
        <v>731</v>
      </c>
      <c r="H211" s="112" t="s">
        <v>732</v>
      </c>
      <c r="I211" s="112" t="s">
        <v>672</v>
      </c>
      <c r="J211" s="112" t="s">
        <v>733</v>
      </c>
      <c r="K211" s="112" t="s">
        <v>734</v>
      </c>
      <c r="L211" s="112" t="s">
        <v>735</v>
      </c>
      <c r="M211" s="112"/>
      <c r="N211" s="112"/>
      <c r="O211" s="112"/>
      <c r="P211" s="112"/>
      <c r="Q211" s="112"/>
      <c r="R211" s="112"/>
      <c r="S211" s="112"/>
    </row>
    <row r="212" spans="1:19" s="79" customFormat="1" x14ac:dyDescent="0.25">
      <c r="A212" s="112"/>
      <c r="B212" s="112"/>
      <c r="C212" s="112"/>
      <c r="D212" s="112"/>
      <c r="E212" s="112"/>
      <c r="F212" s="382"/>
      <c r="G212" s="112"/>
      <c r="H212" s="112"/>
      <c r="I212" s="112"/>
      <c r="J212" s="112"/>
      <c r="K212" s="112"/>
      <c r="L212" s="112" t="s">
        <v>256</v>
      </c>
      <c r="M212" s="112" t="s">
        <v>180</v>
      </c>
      <c r="N212" s="112"/>
      <c r="O212" s="112"/>
      <c r="P212" s="112"/>
      <c r="Q212" s="112"/>
      <c r="R212" s="112"/>
      <c r="S212" s="112"/>
    </row>
    <row r="213" spans="1:19" s="79" customFormat="1" x14ac:dyDescent="0.25">
      <c r="A213" s="112"/>
      <c r="B213" s="112"/>
      <c r="C213" s="112"/>
      <c r="D213" s="112"/>
      <c r="E213" s="112"/>
      <c r="F213" s="382"/>
      <c r="G213" s="112"/>
      <c r="H213" s="112"/>
      <c r="I213" s="112"/>
      <c r="J213" s="112"/>
      <c r="K213" s="112"/>
      <c r="L213" s="112"/>
      <c r="M213" s="112" t="s">
        <v>736</v>
      </c>
      <c r="N213" s="112" t="s">
        <v>676</v>
      </c>
      <c r="O213" s="112"/>
      <c r="P213" s="112"/>
      <c r="Q213" s="112" t="s">
        <v>677</v>
      </c>
      <c r="R213" s="112"/>
      <c r="S213" s="112"/>
    </row>
    <row r="214" spans="1:19" s="79" customFormat="1" x14ac:dyDescent="0.25">
      <c r="A214" s="112"/>
      <c r="B214" s="112"/>
      <c r="C214" s="112"/>
      <c r="D214" s="112"/>
      <c r="E214" s="112"/>
      <c r="F214" s="382"/>
      <c r="G214" s="112"/>
      <c r="H214" s="112"/>
      <c r="I214" s="112"/>
      <c r="J214" s="112"/>
      <c r="K214" s="112"/>
      <c r="L214" s="112"/>
      <c r="M214" s="112"/>
      <c r="N214" s="112" t="s">
        <v>256</v>
      </c>
      <c r="O214" s="112" t="s">
        <v>180</v>
      </c>
      <c r="P214" s="112"/>
      <c r="Q214" s="112" t="s">
        <v>678</v>
      </c>
      <c r="R214" s="112" t="s">
        <v>679</v>
      </c>
      <c r="S214" s="112"/>
    </row>
    <row r="215" spans="1:19" s="79" customFormat="1" x14ac:dyDescent="0.25">
      <c r="A215" s="112"/>
      <c r="B215" s="112"/>
      <c r="C215" s="112"/>
      <c r="D215" s="112"/>
      <c r="E215" s="112"/>
      <c r="F215" s="382"/>
      <c r="G215" s="112"/>
      <c r="H215" s="112"/>
      <c r="I215" s="112"/>
      <c r="J215" s="112"/>
      <c r="K215" s="112"/>
      <c r="L215" s="112"/>
      <c r="M215" s="112"/>
      <c r="N215" s="112"/>
      <c r="O215" s="12" t="s">
        <v>680</v>
      </c>
      <c r="P215" s="12" t="s">
        <v>681</v>
      </c>
      <c r="Q215" s="112"/>
      <c r="R215" s="12" t="s">
        <v>256</v>
      </c>
      <c r="S215" s="12" t="s">
        <v>682</v>
      </c>
    </row>
    <row r="216" spans="1:19" x14ac:dyDescent="0.2">
      <c r="A216" s="115">
        <v>1</v>
      </c>
      <c r="B216" s="115"/>
      <c r="C216" s="115"/>
      <c r="D216" s="115"/>
      <c r="E216" s="13">
        <v>2</v>
      </c>
      <c r="F216" s="13">
        <v>3</v>
      </c>
      <c r="G216" s="13">
        <v>4</v>
      </c>
      <c r="H216" s="13">
        <v>5</v>
      </c>
      <c r="I216" s="13">
        <v>6</v>
      </c>
      <c r="J216" s="13">
        <v>7</v>
      </c>
      <c r="K216" s="13">
        <v>8</v>
      </c>
      <c r="L216" s="13">
        <v>9</v>
      </c>
      <c r="M216" s="13">
        <v>10</v>
      </c>
      <c r="N216" s="13">
        <v>11</v>
      </c>
      <c r="O216" s="13">
        <v>12</v>
      </c>
      <c r="P216" s="13">
        <v>13</v>
      </c>
      <c r="Q216" s="13">
        <v>14</v>
      </c>
      <c r="R216" s="13">
        <v>15</v>
      </c>
      <c r="S216" s="13">
        <v>16</v>
      </c>
    </row>
    <row r="217" spans="1:19" ht="28.5" customHeight="1" x14ac:dyDescent="0.2">
      <c r="A217" s="333" t="s">
        <v>683</v>
      </c>
      <c r="B217" s="333"/>
      <c r="C217" s="333"/>
      <c r="D217" s="333"/>
      <c r="E217" s="13">
        <v>1000</v>
      </c>
      <c r="F217" s="52"/>
      <c r="G217" s="52"/>
      <c r="H217" s="52"/>
      <c r="I217" s="52"/>
      <c r="J217" s="52"/>
      <c r="K217" s="52"/>
      <c r="L217" s="14"/>
      <c r="M217" s="14"/>
      <c r="N217" s="14"/>
      <c r="O217" s="14"/>
      <c r="P217" s="14"/>
      <c r="Q217" s="14"/>
      <c r="R217" s="14"/>
      <c r="S217" s="14"/>
    </row>
    <row r="218" spans="1:19" x14ac:dyDescent="0.2">
      <c r="A218" s="333" t="s">
        <v>180</v>
      </c>
      <c r="B218" s="333"/>
      <c r="C218" s="333"/>
      <c r="D218" s="333"/>
      <c r="E218" s="115">
        <v>1100</v>
      </c>
      <c r="F218" s="112"/>
      <c r="G218" s="112"/>
      <c r="H218" s="112"/>
      <c r="I218" s="112"/>
      <c r="J218" s="112"/>
      <c r="K218" s="112"/>
      <c r="L218" s="337"/>
      <c r="M218" s="337"/>
      <c r="N218" s="337"/>
      <c r="O218" s="337"/>
      <c r="P218" s="337"/>
      <c r="Q218" s="337"/>
      <c r="R218" s="337"/>
      <c r="S218" s="337"/>
    </row>
    <row r="219" spans="1:19" x14ac:dyDescent="0.2">
      <c r="A219" s="333" t="s">
        <v>684</v>
      </c>
      <c r="B219" s="333"/>
      <c r="C219" s="333"/>
      <c r="D219" s="333"/>
      <c r="E219" s="115"/>
      <c r="F219" s="112"/>
      <c r="G219" s="112"/>
      <c r="H219" s="112"/>
      <c r="I219" s="112"/>
      <c r="J219" s="112"/>
      <c r="K219" s="112"/>
      <c r="L219" s="337"/>
      <c r="M219" s="337"/>
      <c r="N219" s="337"/>
      <c r="O219" s="337"/>
      <c r="P219" s="337"/>
      <c r="Q219" s="337"/>
      <c r="R219" s="337"/>
      <c r="S219" s="337"/>
    </row>
    <row r="220" spans="1:19" x14ac:dyDescent="0.2">
      <c r="A220" s="333" t="s">
        <v>179</v>
      </c>
      <c r="B220" s="333"/>
      <c r="C220" s="333"/>
      <c r="D220" s="333"/>
      <c r="E220" s="115">
        <v>1110</v>
      </c>
      <c r="F220" s="112"/>
      <c r="G220" s="112"/>
      <c r="H220" s="112"/>
      <c r="I220" s="112"/>
      <c r="J220" s="112"/>
      <c r="K220" s="112"/>
      <c r="L220" s="337"/>
      <c r="M220" s="337"/>
      <c r="N220" s="337"/>
      <c r="O220" s="337"/>
      <c r="P220" s="337"/>
      <c r="Q220" s="337"/>
      <c r="R220" s="337"/>
      <c r="S220" s="337"/>
    </row>
    <row r="221" spans="1:19" ht="45" customHeight="1" x14ac:dyDescent="0.2">
      <c r="A221" s="333" t="s">
        <v>685</v>
      </c>
      <c r="B221" s="333"/>
      <c r="C221" s="333"/>
      <c r="D221" s="333"/>
      <c r="E221" s="115"/>
      <c r="F221" s="112"/>
      <c r="G221" s="112"/>
      <c r="H221" s="112"/>
      <c r="I221" s="112"/>
      <c r="J221" s="112"/>
      <c r="K221" s="112"/>
      <c r="L221" s="337"/>
      <c r="M221" s="337"/>
      <c r="N221" s="337"/>
      <c r="O221" s="337"/>
      <c r="P221" s="337"/>
      <c r="Q221" s="337"/>
      <c r="R221" s="337"/>
      <c r="S221" s="337"/>
    </row>
    <row r="222" spans="1:19" x14ac:dyDescent="0.2">
      <c r="A222" s="349"/>
      <c r="B222" s="349"/>
      <c r="C222" s="349"/>
      <c r="D222" s="349"/>
      <c r="E222" s="14"/>
      <c r="F222" s="77"/>
      <c r="G222" s="77"/>
      <c r="H222" s="77"/>
      <c r="I222" s="77"/>
      <c r="J222" s="77"/>
      <c r="K222" s="77"/>
      <c r="L222" s="14"/>
      <c r="M222" s="14"/>
      <c r="N222" s="14"/>
      <c r="O222" s="14"/>
      <c r="P222" s="14"/>
      <c r="Q222" s="14"/>
      <c r="R222" s="14"/>
      <c r="S222" s="14"/>
    </row>
    <row r="223" spans="1:19" x14ac:dyDescent="0.2">
      <c r="A223" s="333" t="s">
        <v>686</v>
      </c>
      <c r="B223" s="333"/>
      <c r="C223" s="333"/>
      <c r="D223" s="333"/>
      <c r="E223" s="13">
        <v>1200</v>
      </c>
      <c r="F223" s="52"/>
      <c r="G223" s="52"/>
      <c r="H223" s="52"/>
      <c r="I223" s="52"/>
      <c r="J223" s="52"/>
      <c r="K223" s="52"/>
      <c r="L223" s="14"/>
      <c r="M223" s="14"/>
      <c r="N223" s="14"/>
      <c r="O223" s="14"/>
      <c r="P223" s="14"/>
      <c r="Q223" s="14"/>
      <c r="R223" s="14"/>
      <c r="S223" s="14"/>
    </row>
    <row r="224" spans="1:19" x14ac:dyDescent="0.2">
      <c r="A224" s="333" t="s">
        <v>687</v>
      </c>
      <c r="B224" s="333"/>
      <c r="C224" s="333"/>
      <c r="D224" s="333"/>
      <c r="E224" s="13">
        <v>2000</v>
      </c>
      <c r="F224" s="52"/>
      <c r="G224" s="52"/>
      <c r="H224" s="52"/>
      <c r="I224" s="52"/>
      <c r="J224" s="40">
        <f>SUM(J229:J484)</f>
        <v>5855219.1099999994</v>
      </c>
      <c r="K224" s="40">
        <f t="shared" ref="K224:M224" si="18">SUM(K229:K484)</f>
        <v>117760.75999999998</v>
      </c>
      <c r="L224" s="13">
        <f t="shared" si="18"/>
        <v>256</v>
      </c>
      <c r="M224" s="13">
        <f t="shared" si="18"/>
        <v>256</v>
      </c>
      <c r="N224" s="14"/>
      <c r="O224" s="14"/>
      <c r="P224" s="14"/>
      <c r="Q224" s="14"/>
      <c r="R224" s="14"/>
      <c r="S224" s="14"/>
    </row>
    <row r="225" spans="1:19" x14ac:dyDescent="0.2">
      <c r="A225" s="333" t="s">
        <v>180</v>
      </c>
      <c r="B225" s="333"/>
      <c r="C225" s="333"/>
      <c r="D225" s="333"/>
      <c r="E225" s="115">
        <v>2100</v>
      </c>
      <c r="F225" s="112"/>
      <c r="G225" s="112"/>
      <c r="H225" s="112"/>
      <c r="I225" s="112"/>
      <c r="J225" s="371">
        <f>SUM(J229:J484)</f>
        <v>5855219.1099999994</v>
      </c>
      <c r="K225" s="371">
        <f t="shared" ref="K225:M225" si="19">SUM(K229:K484)</f>
        <v>117760.75999999998</v>
      </c>
      <c r="L225" s="115">
        <f t="shared" si="19"/>
        <v>256</v>
      </c>
      <c r="M225" s="115">
        <f t="shared" si="19"/>
        <v>256</v>
      </c>
      <c r="N225" s="337"/>
      <c r="O225" s="337"/>
      <c r="P225" s="337"/>
      <c r="Q225" s="337"/>
      <c r="R225" s="337"/>
      <c r="S225" s="337"/>
    </row>
    <row r="226" spans="1:19" x14ac:dyDescent="0.2">
      <c r="A226" s="333" t="s">
        <v>684</v>
      </c>
      <c r="B226" s="333"/>
      <c r="C226" s="333"/>
      <c r="D226" s="333"/>
      <c r="E226" s="115"/>
      <c r="F226" s="112"/>
      <c r="G226" s="112"/>
      <c r="H226" s="112"/>
      <c r="I226" s="112"/>
      <c r="J226" s="115"/>
      <c r="K226" s="115"/>
      <c r="L226" s="115"/>
      <c r="M226" s="115"/>
      <c r="N226" s="337"/>
      <c r="O226" s="337"/>
      <c r="P226" s="337"/>
      <c r="Q226" s="337"/>
      <c r="R226" s="337"/>
      <c r="S226" s="337"/>
    </row>
    <row r="227" spans="1:19" x14ac:dyDescent="0.2">
      <c r="A227" s="333" t="s">
        <v>179</v>
      </c>
      <c r="B227" s="333"/>
      <c r="C227" s="333"/>
      <c r="D227" s="333"/>
      <c r="E227" s="115">
        <v>2110</v>
      </c>
      <c r="F227" s="112"/>
      <c r="G227" s="112"/>
      <c r="H227" s="112"/>
      <c r="I227" s="112"/>
      <c r="J227" s="371">
        <f>SUM(J229:J484)</f>
        <v>5855219.1099999994</v>
      </c>
      <c r="K227" s="371">
        <f t="shared" ref="K227:M227" si="20">SUM(K229:K484)</f>
        <v>117760.75999999998</v>
      </c>
      <c r="L227" s="115">
        <f t="shared" si="20"/>
        <v>256</v>
      </c>
      <c r="M227" s="115">
        <f t="shared" si="20"/>
        <v>256</v>
      </c>
      <c r="N227" s="337"/>
      <c r="O227" s="337"/>
      <c r="P227" s="337"/>
      <c r="Q227" s="337"/>
      <c r="R227" s="337"/>
      <c r="S227" s="337"/>
    </row>
    <row r="228" spans="1:19" ht="42" customHeight="1" x14ac:dyDescent="0.2">
      <c r="A228" s="333" t="s">
        <v>685</v>
      </c>
      <c r="B228" s="333"/>
      <c r="C228" s="333"/>
      <c r="D228" s="333"/>
      <c r="E228" s="115"/>
      <c r="F228" s="112"/>
      <c r="G228" s="112"/>
      <c r="H228" s="112"/>
      <c r="I228" s="112"/>
      <c r="J228" s="115"/>
      <c r="K228" s="115"/>
      <c r="L228" s="115"/>
      <c r="M228" s="115"/>
      <c r="N228" s="337"/>
      <c r="O228" s="337"/>
      <c r="P228" s="337"/>
      <c r="Q228" s="337"/>
      <c r="R228" s="337"/>
      <c r="S228" s="337"/>
    </row>
    <row r="229" spans="1:19" ht="52.15" customHeight="1" x14ac:dyDescent="0.2">
      <c r="A229" s="367" t="str">
        <f>[3]Лист_1!C15</f>
        <v>Регистратор для видеозаписи DAHUA</v>
      </c>
      <c r="B229" s="368"/>
      <c r="C229" s="368"/>
      <c r="D229" s="369"/>
      <c r="E229" s="13">
        <v>2111</v>
      </c>
      <c r="F229" s="13" t="s">
        <v>659</v>
      </c>
      <c r="G229" s="13"/>
      <c r="H229" s="13" t="str">
        <f>[3]Лист_1!J15</f>
        <v>П0000948</v>
      </c>
      <c r="I229" s="13">
        <v>2023</v>
      </c>
      <c r="J229" s="95">
        <v>12000</v>
      </c>
      <c r="K229" s="13"/>
      <c r="L229" s="13">
        <v>1</v>
      </c>
      <c r="M229" s="13">
        <v>1</v>
      </c>
      <c r="N229" s="14"/>
      <c r="O229" s="14"/>
      <c r="P229" s="14"/>
      <c r="Q229" s="14"/>
      <c r="R229" s="14"/>
      <c r="S229" s="14"/>
    </row>
    <row r="230" spans="1:19" ht="52.15" customHeight="1" x14ac:dyDescent="0.2">
      <c r="A230" s="367" t="str">
        <f>[3]Лист_1!C16</f>
        <v>Макет оружия ВПО-927 ОП СКС</v>
      </c>
      <c r="B230" s="368"/>
      <c r="C230" s="368"/>
      <c r="D230" s="369"/>
      <c r="E230" s="13">
        <v>2112</v>
      </c>
      <c r="F230" s="13" t="s">
        <v>659</v>
      </c>
      <c r="G230" s="13"/>
      <c r="H230" s="13" t="str">
        <f>[3]Лист_1!J16</f>
        <v>П0000519</v>
      </c>
      <c r="I230" s="13">
        <v>2020</v>
      </c>
      <c r="J230" s="95">
        <v>18000</v>
      </c>
      <c r="K230" s="13"/>
      <c r="L230" s="13">
        <v>1</v>
      </c>
      <c r="M230" s="13">
        <v>1</v>
      </c>
      <c r="N230" s="14"/>
      <c r="O230" s="14"/>
      <c r="P230" s="14"/>
      <c r="Q230" s="14"/>
      <c r="R230" s="14"/>
      <c r="S230" s="14"/>
    </row>
    <row r="231" spans="1:19" ht="52.15" customHeight="1" x14ac:dyDescent="0.2">
      <c r="A231" s="367" t="str">
        <f>[3]Лист_1!C17</f>
        <v>Макет оружия ВПО-927 ОП СКС</v>
      </c>
      <c r="B231" s="368"/>
      <c r="C231" s="368"/>
      <c r="D231" s="369"/>
      <c r="E231" s="13">
        <v>2113</v>
      </c>
      <c r="F231" s="13" t="s">
        <v>659</v>
      </c>
      <c r="G231" s="13"/>
      <c r="H231" s="13" t="str">
        <f>[3]Лист_1!J17</f>
        <v>П0000529</v>
      </c>
      <c r="I231" s="13">
        <v>2020</v>
      </c>
      <c r="J231" s="95">
        <v>18000</v>
      </c>
      <c r="K231" s="13"/>
      <c r="L231" s="13">
        <v>1</v>
      </c>
      <c r="M231" s="13">
        <v>1</v>
      </c>
      <c r="N231" s="14"/>
      <c r="O231" s="14"/>
      <c r="P231" s="14"/>
      <c r="Q231" s="14"/>
      <c r="R231" s="14"/>
      <c r="S231" s="14"/>
    </row>
    <row r="232" spans="1:19" ht="52.15" customHeight="1" x14ac:dyDescent="0.2">
      <c r="A232" s="367" t="str">
        <f>[3]Лист_1!C18</f>
        <v>Макет оружия ВПО-927 ОП СКС</v>
      </c>
      <c r="B232" s="368"/>
      <c r="C232" s="368"/>
      <c r="D232" s="369"/>
      <c r="E232" s="13">
        <v>2114</v>
      </c>
      <c r="F232" s="13" t="s">
        <v>659</v>
      </c>
      <c r="G232" s="13"/>
      <c r="H232" s="13" t="str">
        <f>[3]Лист_1!J18</f>
        <v>П0000520</v>
      </c>
      <c r="I232" s="13">
        <v>2020</v>
      </c>
      <c r="J232" s="95">
        <v>18000</v>
      </c>
      <c r="K232" s="13"/>
      <c r="L232" s="13">
        <v>1</v>
      </c>
      <c r="M232" s="13">
        <v>1</v>
      </c>
      <c r="N232" s="14"/>
      <c r="O232" s="14"/>
      <c r="P232" s="14"/>
      <c r="Q232" s="14"/>
      <c r="R232" s="14"/>
      <c r="S232" s="14"/>
    </row>
    <row r="233" spans="1:19" ht="52.15" customHeight="1" x14ac:dyDescent="0.2">
      <c r="A233" s="367" t="str">
        <f>[3]Лист_1!C19</f>
        <v>Макет оружия ВПО-927 ОП СКС</v>
      </c>
      <c r="B233" s="368"/>
      <c r="C233" s="368"/>
      <c r="D233" s="369"/>
      <c r="E233" s="13">
        <v>2115</v>
      </c>
      <c r="F233" s="13" t="s">
        <v>659</v>
      </c>
      <c r="G233" s="13"/>
      <c r="H233" s="13" t="str">
        <f>[3]Лист_1!J19</f>
        <v>П0000530</v>
      </c>
      <c r="I233" s="13">
        <v>2020</v>
      </c>
      <c r="J233" s="95">
        <v>18000</v>
      </c>
      <c r="K233" s="13"/>
      <c r="L233" s="13">
        <v>1</v>
      </c>
      <c r="M233" s="13">
        <v>1</v>
      </c>
      <c r="N233" s="14"/>
      <c r="O233" s="14"/>
      <c r="P233" s="14"/>
      <c r="Q233" s="14"/>
      <c r="R233" s="14"/>
      <c r="S233" s="14"/>
    </row>
    <row r="234" spans="1:19" ht="52.15" customHeight="1" x14ac:dyDescent="0.2">
      <c r="A234" s="367" t="str">
        <f>[3]Лист_1!C20</f>
        <v>Макет оружия ВПО-927 ОП СКС</v>
      </c>
      <c r="B234" s="368"/>
      <c r="C234" s="368"/>
      <c r="D234" s="369"/>
      <c r="E234" s="13">
        <v>2116</v>
      </c>
      <c r="F234" s="13" t="s">
        <v>659</v>
      </c>
      <c r="G234" s="13"/>
      <c r="H234" s="13" t="str">
        <f>[3]Лист_1!J20</f>
        <v>П0000521</v>
      </c>
      <c r="I234" s="13">
        <v>2020</v>
      </c>
      <c r="J234" s="95">
        <v>18000</v>
      </c>
      <c r="K234" s="13"/>
      <c r="L234" s="13">
        <v>1</v>
      </c>
      <c r="M234" s="13">
        <v>1</v>
      </c>
      <c r="N234" s="14"/>
      <c r="O234" s="14"/>
      <c r="P234" s="14"/>
      <c r="Q234" s="14"/>
      <c r="R234" s="14"/>
      <c r="S234" s="14"/>
    </row>
    <row r="235" spans="1:19" ht="52.15" customHeight="1" x14ac:dyDescent="0.2">
      <c r="A235" s="367" t="str">
        <f>[3]Лист_1!C21</f>
        <v>Макет оружия ВПО-927 ОП СКС</v>
      </c>
      <c r="B235" s="368"/>
      <c r="C235" s="368"/>
      <c r="D235" s="369"/>
      <c r="E235" s="13">
        <v>2117</v>
      </c>
      <c r="F235" s="13" t="s">
        <v>659</v>
      </c>
      <c r="G235" s="13"/>
      <c r="H235" s="13" t="str">
        <f>[3]Лист_1!J21</f>
        <v>П0000531</v>
      </c>
      <c r="I235" s="13">
        <v>2020</v>
      </c>
      <c r="J235" s="95">
        <v>18000</v>
      </c>
      <c r="K235" s="13"/>
      <c r="L235" s="13">
        <v>1</v>
      </c>
      <c r="M235" s="13">
        <v>1</v>
      </c>
      <c r="N235" s="14"/>
      <c r="O235" s="14"/>
      <c r="P235" s="14"/>
      <c r="Q235" s="14"/>
      <c r="R235" s="14"/>
      <c r="S235" s="14"/>
    </row>
    <row r="236" spans="1:19" ht="52.15" customHeight="1" x14ac:dyDescent="0.2">
      <c r="A236" s="367" t="str">
        <f>[3]Лист_1!C22</f>
        <v>ММГ "АК" Автомат Калашникова</v>
      </c>
      <c r="B236" s="368"/>
      <c r="C236" s="368"/>
      <c r="D236" s="369"/>
      <c r="E236" s="13">
        <v>2118</v>
      </c>
      <c r="F236" s="13" t="s">
        <v>659</v>
      </c>
      <c r="G236" s="13"/>
      <c r="H236" s="13" t="str">
        <f>[3]Лист_1!J22</f>
        <v>П0000511</v>
      </c>
      <c r="I236" s="13">
        <v>2020</v>
      </c>
      <c r="J236" s="95">
        <v>13604.13</v>
      </c>
      <c r="K236" s="13"/>
      <c r="L236" s="13">
        <v>1</v>
      </c>
      <c r="M236" s="13">
        <v>1</v>
      </c>
      <c r="N236" s="14"/>
      <c r="O236" s="14"/>
      <c r="P236" s="14"/>
      <c r="Q236" s="14"/>
      <c r="R236" s="14"/>
      <c r="S236" s="14"/>
    </row>
    <row r="237" spans="1:19" ht="52.15" customHeight="1" x14ac:dyDescent="0.2">
      <c r="A237" s="367" t="str">
        <f>[3]Лист_1!C23</f>
        <v>Макет оружия ВПО-927 ОП СКС</v>
      </c>
      <c r="B237" s="368"/>
      <c r="C237" s="368"/>
      <c r="D237" s="369"/>
      <c r="E237" s="13">
        <v>2119</v>
      </c>
      <c r="F237" s="13" t="s">
        <v>659</v>
      </c>
      <c r="G237" s="13"/>
      <c r="H237" s="13" t="str">
        <f>[3]Лист_1!J23</f>
        <v>П0000522</v>
      </c>
      <c r="I237" s="13">
        <v>2020</v>
      </c>
      <c r="J237" s="95">
        <v>18000</v>
      </c>
      <c r="K237" s="13"/>
      <c r="L237" s="13">
        <v>1</v>
      </c>
      <c r="M237" s="13">
        <v>1</v>
      </c>
      <c r="N237" s="14"/>
      <c r="O237" s="14"/>
      <c r="P237" s="14"/>
      <c r="Q237" s="14"/>
      <c r="R237" s="14"/>
      <c r="S237" s="14"/>
    </row>
    <row r="238" spans="1:19" ht="52.15" customHeight="1" x14ac:dyDescent="0.2">
      <c r="A238" s="367" t="str">
        <f>[3]Лист_1!C24</f>
        <v>ММГ "АК" Автомат Калашникова</v>
      </c>
      <c r="B238" s="368"/>
      <c r="C238" s="368"/>
      <c r="D238" s="369"/>
      <c r="E238" s="13">
        <v>2120</v>
      </c>
      <c r="F238" s="13" t="s">
        <v>659</v>
      </c>
      <c r="G238" s="13"/>
      <c r="H238" s="13" t="str">
        <f>[3]Лист_1!J24</f>
        <v>П0000507</v>
      </c>
      <c r="I238" s="13">
        <v>2020</v>
      </c>
      <c r="J238" s="95">
        <v>13604.13</v>
      </c>
      <c r="K238" s="13"/>
      <c r="L238" s="13">
        <v>1</v>
      </c>
      <c r="M238" s="13">
        <v>1</v>
      </c>
      <c r="N238" s="14"/>
      <c r="O238" s="14"/>
      <c r="P238" s="14"/>
      <c r="Q238" s="14"/>
      <c r="R238" s="14"/>
      <c r="S238" s="14"/>
    </row>
    <row r="239" spans="1:19" ht="52.15" customHeight="1" x14ac:dyDescent="0.2">
      <c r="A239" s="367" t="str">
        <f>[3]Лист_1!C25</f>
        <v>ММГ "АК" Автомат Калашникова</v>
      </c>
      <c r="B239" s="368"/>
      <c r="C239" s="368"/>
      <c r="D239" s="369"/>
      <c r="E239" s="13">
        <v>2121</v>
      </c>
      <c r="F239" s="13" t="s">
        <v>659</v>
      </c>
      <c r="G239" s="13"/>
      <c r="H239" s="13" t="str">
        <f>[3]Лист_1!J25</f>
        <v>П0000508</v>
      </c>
      <c r="I239" s="13">
        <v>2020</v>
      </c>
      <c r="J239" s="95">
        <v>13604.13</v>
      </c>
      <c r="K239" s="13"/>
      <c r="L239" s="13">
        <v>1</v>
      </c>
      <c r="M239" s="13">
        <v>1</v>
      </c>
      <c r="N239" s="14"/>
      <c r="O239" s="14"/>
      <c r="P239" s="14"/>
      <c r="Q239" s="14"/>
      <c r="R239" s="14"/>
      <c r="S239" s="14"/>
    </row>
    <row r="240" spans="1:19" ht="52.15" customHeight="1" x14ac:dyDescent="0.2">
      <c r="A240" s="367" t="str">
        <f>[3]Лист_1!C26</f>
        <v>ММГ "АК" Автомат Калашникова</v>
      </c>
      <c r="B240" s="368"/>
      <c r="C240" s="368"/>
      <c r="D240" s="369"/>
      <c r="E240" s="13">
        <v>2122</v>
      </c>
      <c r="F240" s="13" t="s">
        <v>659</v>
      </c>
      <c r="G240" s="13"/>
      <c r="H240" s="13" t="str">
        <f>[3]Лист_1!J26</f>
        <v>П0000509</v>
      </c>
      <c r="I240" s="13">
        <v>2020</v>
      </c>
      <c r="J240" s="95">
        <v>13604.13</v>
      </c>
      <c r="K240" s="13"/>
      <c r="L240" s="13">
        <v>1</v>
      </c>
      <c r="M240" s="13">
        <v>1</v>
      </c>
      <c r="N240" s="14"/>
      <c r="O240" s="14"/>
      <c r="P240" s="14"/>
      <c r="Q240" s="14"/>
      <c r="R240" s="14"/>
      <c r="S240" s="14"/>
    </row>
    <row r="241" spans="1:19" ht="52.15" customHeight="1" x14ac:dyDescent="0.2">
      <c r="A241" s="367" t="str">
        <f>[3]Лист_1!C27</f>
        <v>Макет оружия ВПО-927 ОП СКС</v>
      </c>
      <c r="B241" s="368"/>
      <c r="C241" s="368"/>
      <c r="D241" s="369"/>
      <c r="E241" s="13">
        <v>2123</v>
      </c>
      <c r="F241" s="13" t="s">
        <v>659</v>
      </c>
      <c r="G241" s="13"/>
      <c r="H241" s="13" t="str">
        <f>[3]Лист_1!J27</f>
        <v>П0000528</v>
      </c>
      <c r="I241" s="13">
        <v>2020</v>
      </c>
      <c r="J241" s="95">
        <v>18000</v>
      </c>
      <c r="K241" s="13"/>
      <c r="L241" s="13">
        <v>1</v>
      </c>
      <c r="M241" s="13">
        <v>1</v>
      </c>
      <c r="N241" s="14"/>
      <c r="O241" s="14"/>
      <c r="P241" s="14"/>
      <c r="Q241" s="14"/>
      <c r="R241" s="14"/>
      <c r="S241" s="14"/>
    </row>
    <row r="242" spans="1:19" ht="52.15" customHeight="1" x14ac:dyDescent="0.2">
      <c r="A242" s="367" t="str">
        <f>[3]Лист_1!C28</f>
        <v>ММГ "АК" Автомат Калашникова</v>
      </c>
      <c r="B242" s="368"/>
      <c r="C242" s="368"/>
      <c r="D242" s="369"/>
      <c r="E242" s="13">
        <v>2124</v>
      </c>
      <c r="F242" s="13" t="s">
        <v>659</v>
      </c>
      <c r="G242" s="13"/>
      <c r="H242" s="13" t="str">
        <f>[3]Лист_1!J28</f>
        <v>П0000510</v>
      </c>
      <c r="I242" s="13">
        <v>2020</v>
      </c>
      <c r="J242" s="95">
        <v>13604.13</v>
      </c>
      <c r="K242" s="13"/>
      <c r="L242" s="13">
        <v>1</v>
      </c>
      <c r="M242" s="13">
        <v>1</v>
      </c>
      <c r="N242" s="14"/>
      <c r="O242" s="14"/>
      <c r="P242" s="14"/>
      <c r="Q242" s="14"/>
      <c r="R242" s="14"/>
      <c r="S242" s="14"/>
    </row>
    <row r="243" spans="1:19" ht="52.15" customHeight="1" x14ac:dyDescent="0.2">
      <c r="A243" s="367" t="str">
        <f>[3]Лист_1!C29</f>
        <v>Макет оружия ВПО-927 ОП СКС</v>
      </c>
      <c r="B243" s="368"/>
      <c r="C243" s="368"/>
      <c r="D243" s="369"/>
      <c r="E243" s="13">
        <v>2125</v>
      </c>
      <c r="F243" s="13" t="s">
        <v>659</v>
      </c>
      <c r="G243" s="13"/>
      <c r="H243" s="13" t="str">
        <f>[3]Лист_1!J29</f>
        <v>П0000532</v>
      </c>
      <c r="I243" s="13">
        <v>2020</v>
      </c>
      <c r="J243" s="95">
        <v>18000</v>
      </c>
      <c r="K243" s="13"/>
      <c r="L243" s="13">
        <v>1</v>
      </c>
      <c r="M243" s="13">
        <v>1</v>
      </c>
      <c r="N243" s="14"/>
      <c r="O243" s="14"/>
      <c r="P243" s="14"/>
      <c r="Q243" s="14"/>
      <c r="R243" s="14"/>
      <c r="S243" s="14"/>
    </row>
    <row r="244" spans="1:19" ht="52.15" customHeight="1" x14ac:dyDescent="0.2">
      <c r="A244" s="367" t="str">
        <f>[3]Лист_1!C30</f>
        <v>ММГ "АК" Автомат Калашникова</v>
      </c>
      <c r="B244" s="368"/>
      <c r="C244" s="368"/>
      <c r="D244" s="369"/>
      <c r="E244" s="13">
        <v>2126</v>
      </c>
      <c r="F244" s="13" t="s">
        <v>659</v>
      </c>
      <c r="G244" s="13"/>
      <c r="H244" s="13" t="str">
        <f>[3]Лист_1!J30</f>
        <v>П0000512</v>
      </c>
      <c r="I244" s="13">
        <v>2020</v>
      </c>
      <c r="J244" s="95">
        <v>13604.13</v>
      </c>
      <c r="K244" s="13"/>
      <c r="L244" s="13">
        <v>1</v>
      </c>
      <c r="M244" s="13">
        <v>1</v>
      </c>
      <c r="N244" s="14"/>
      <c r="O244" s="14"/>
      <c r="P244" s="14"/>
      <c r="Q244" s="14"/>
      <c r="R244" s="14"/>
      <c r="S244" s="14"/>
    </row>
    <row r="245" spans="1:19" ht="52.15" customHeight="1" x14ac:dyDescent="0.2">
      <c r="A245" s="367" t="str">
        <f>[3]Лист_1!C31</f>
        <v>Макет оружия ВПО-927 ОП СКС</v>
      </c>
      <c r="B245" s="368"/>
      <c r="C245" s="368"/>
      <c r="D245" s="369"/>
      <c r="E245" s="13">
        <v>2127</v>
      </c>
      <c r="F245" s="13" t="s">
        <v>659</v>
      </c>
      <c r="G245" s="13"/>
      <c r="H245" s="13" t="str">
        <f>[3]Лист_1!J31</f>
        <v>П0000533</v>
      </c>
      <c r="I245" s="13">
        <v>2020</v>
      </c>
      <c r="J245" s="95">
        <v>18000</v>
      </c>
      <c r="K245" s="13"/>
      <c r="L245" s="13">
        <v>1</v>
      </c>
      <c r="M245" s="13">
        <v>1</v>
      </c>
      <c r="N245" s="14"/>
      <c r="O245" s="14"/>
      <c r="P245" s="14"/>
      <c r="Q245" s="14"/>
      <c r="R245" s="14"/>
      <c r="S245" s="14"/>
    </row>
    <row r="246" spans="1:19" ht="52.15" customHeight="1" x14ac:dyDescent="0.2">
      <c r="A246" s="367" t="str">
        <f>[3]Лист_1!C32</f>
        <v>ММГ "АК" Автомат Калашникова</v>
      </c>
      <c r="B246" s="368"/>
      <c r="C246" s="368"/>
      <c r="D246" s="369"/>
      <c r="E246" s="13">
        <v>2128</v>
      </c>
      <c r="F246" s="13" t="s">
        <v>659</v>
      </c>
      <c r="G246" s="13"/>
      <c r="H246" s="13" t="str">
        <f>[3]Лист_1!J32</f>
        <v>П0000513</v>
      </c>
      <c r="I246" s="13">
        <v>2020</v>
      </c>
      <c r="J246" s="95">
        <v>13604.13</v>
      </c>
      <c r="K246" s="13"/>
      <c r="L246" s="13">
        <v>1</v>
      </c>
      <c r="M246" s="13">
        <v>1</v>
      </c>
      <c r="N246" s="14"/>
      <c r="O246" s="14"/>
      <c r="P246" s="14"/>
      <c r="Q246" s="14"/>
      <c r="R246" s="14"/>
      <c r="S246" s="14"/>
    </row>
    <row r="247" spans="1:19" ht="52.15" customHeight="1" x14ac:dyDescent="0.2">
      <c r="A247" s="367" t="str">
        <f>[3]Лист_1!C33</f>
        <v>Макет оружия ВПО-927 ОП СКС</v>
      </c>
      <c r="B247" s="368"/>
      <c r="C247" s="368"/>
      <c r="D247" s="369"/>
      <c r="E247" s="13">
        <v>2129</v>
      </c>
      <c r="F247" s="13" t="s">
        <v>659</v>
      </c>
      <c r="G247" s="13"/>
      <c r="H247" s="13" t="str">
        <f>[3]Лист_1!J33</f>
        <v>П0000523</v>
      </c>
      <c r="I247" s="13">
        <v>2020</v>
      </c>
      <c r="J247" s="95">
        <v>18000</v>
      </c>
      <c r="K247" s="13"/>
      <c r="L247" s="13">
        <v>1</v>
      </c>
      <c r="M247" s="13">
        <v>1</v>
      </c>
      <c r="N247" s="14"/>
      <c r="O247" s="14"/>
      <c r="P247" s="14"/>
      <c r="Q247" s="14"/>
      <c r="R247" s="14"/>
      <c r="S247" s="14"/>
    </row>
    <row r="248" spans="1:19" ht="52.15" customHeight="1" x14ac:dyDescent="0.2">
      <c r="A248" s="367" t="str">
        <f>[3]Лист_1!C34</f>
        <v>ММГ "АК" Автомат Калашникова</v>
      </c>
      <c r="B248" s="368"/>
      <c r="C248" s="368"/>
      <c r="D248" s="369"/>
      <c r="E248" s="13">
        <v>2130</v>
      </c>
      <c r="F248" s="13" t="s">
        <v>659</v>
      </c>
      <c r="G248" s="13"/>
      <c r="H248" s="13" t="str">
        <f>[3]Лист_1!J34</f>
        <v>П0000514</v>
      </c>
      <c r="I248" s="13">
        <v>2020</v>
      </c>
      <c r="J248" s="95">
        <v>13604.13</v>
      </c>
      <c r="K248" s="13"/>
      <c r="L248" s="13">
        <v>1</v>
      </c>
      <c r="M248" s="13">
        <v>1</v>
      </c>
      <c r="N248" s="14"/>
      <c r="O248" s="14"/>
      <c r="P248" s="14"/>
      <c r="Q248" s="14"/>
      <c r="R248" s="14"/>
      <c r="S248" s="14"/>
    </row>
    <row r="249" spans="1:19" ht="52.15" customHeight="1" x14ac:dyDescent="0.2">
      <c r="A249" s="367" t="str">
        <f>[3]Лист_1!C35</f>
        <v>Макет оружия ВПО-927 ОП СКС</v>
      </c>
      <c r="B249" s="368"/>
      <c r="C249" s="368"/>
      <c r="D249" s="369"/>
      <c r="E249" s="13">
        <v>2131</v>
      </c>
      <c r="F249" s="13" t="s">
        <v>659</v>
      </c>
      <c r="G249" s="13"/>
      <c r="H249" s="13" t="str">
        <f>[3]Лист_1!J35</f>
        <v>П0000524</v>
      </c>
      <c r="I249" s="13">
        <v>2020</v>
      </c>
      <c r="J249" s="95">
        <v>18000</v>
      </c>
      <c r="K249" s="13"/>
      <c r="L249" s="13">
        <v>1</v>
      </c>
      <c r="M249" s="13">
        <v>1</v>
      </c>
      <c r="N249" s="14"/>
      <c r="O249" s="14"/>
      <c r="P249" s="14"/>
      <c r="Q249" s="14"/>
      <c r="R249" s="14"/>
      <c r="S249" s="14"/>
    </row>
    <row r="250" spans="1:19" ht="52.15" customHeight="1" x14ac:dyDescent="0.2">
      <c r="A250" s="367" t="str">
        <f>[3]Лист_1!C36</f>
        <v>Макет оружия ВПО-927 ОП СКС</v>
      </c>
      <c r="B250" s="368"/>
      <c r="C250" s="368"/>
      <c r="D250" s="369"/>
      <c r="E250" s="13">
        <v>2132</v>
      </c>
      <c r="F250" s="13" t="s">
        <v>659</v>
      </c>
      <c r="G250" s="13"/>
      <c r="H250" s="13" t="str">
        <f>[3]Лист_1!J36</f>
        <v>П0000515</v>
      </c>
      <c r="I250" s="13">
        <v>2020</v>
      </c>
      <c r="J250" s="95">
        <v>18000</v>
      </c>
      <c r="K250" s="13"/>
      <c r="L250" s="13">
        <v>1</v>
      </c>
      <c r="M250" s="13">
        <v>1</v>
      </c>
      <c r="N250" s="14"/>
      <c r="O250" s="14"/>
      <c r="P250" s="14"/>
      <c r="Q250" s="14"/>
      <c r="R250" s="14"/>
      <c r="S250" s="14"/>
    </row>
    <row r="251" spans="1:19" ht="52.15" customHeight="1" x14ac:dyDescent="0.2">
      <c r="A251" s="367" t="str">
        <f>[3]Лист_1!C37</f>
        <v>Макет оружия ВПО-927 ОП СКС</v>
      </c>
      <c r="B251" s="368"/>
      <c r="C251" s="368"/>
      <c r="D251" s="369"/>
      <c r="E251" s="13">
        <v>2133</v>
      </c>
      <c r="F251" s="13" t="s">
        <v>659</v>
      </c>
      <c r="G251" s="13"/>
      <c r="H251" s="13" t="str">
        <f>[3]Лист_1!J37</f>
        <v>П0000525</v>
      </c>
      <c r="I251" s="13">
        <v>2020</v>
      </c>
      <c r="J251" s="95">
        <v>18000</v>
      </c>
      <c r="K251" s="13"/>
      <c r="L251" s="13">
        <v>1</v>
      </c>
      <c r="M251" s="13">
        <v>1</v>
      </c>
      <c r="N251" s="14"/>
      <c r="O251" s="14"/>
      <c r="P251" s="14"/>
      <c r="Q251" s="14"/>
      <c r="R251" s="14"/>
      <c r="S251" s="14"/>
    </row>
    <row r="252" spans="1:19" ht="52.15" customHeight="1" x14ac:dyDescent="0.2">
      <c r="A252" s="367" t="str">
        <f>[3]Лист_1!C38</f>
        <v>Макет оружия ВПО-927 ОП СКС</v>
      </c>
      <c r="B252" s="368"/>
      <c r="C252" s="368"/>
      <c r="D252" s="369"/>
      <c r="E252" s="13">
        <v>2134</v>
      </c>
      <c r="F252" s="13" t="s">
        <v>659</v>
      </c>
      <c r="G252" s="13"/>
      <c r="H252" s="13" t="str">
        <f>[3]Лист_1!J38</f>
        <v>П0000534</v>
      </c>
      <c r="I252" s="13">
        <v>2020</v>
      </c>
      <c r="J252" s="95">
        <v>18000</v>
      </c>
      <c r="K252" s="13"/>
      <c r="L252" s="13">
        <v>1</v>
      </c>
      <c r="M252" s="13">
        <v>1</v>
      </c>
      <c r="N252" s="14"/>
      <c r="O252" s="14"/>
      <c r="P252" s="14"/>
      <c r="Q252" s="14"/>
      <c r="R252" s="14"/>
      <c r="S252" s="14"/>
    </row>
    <row r="253" spans="1:19" ht="52.15" customHeight="1" x14ac:dyDescent="0.2">
      <c r="A253" s="367" t="str">
        <f>[3]Лист_1!C39</f>
        <v>Макет оружия ВПО-913 ОП СКС</v>
      </c>
      <c r="B253" s="368"/>
      <c r="C253" s="368"/>
      <c r="D253" s="369"/>
      <c r="E253" s="13">
        <v>2135</v>
      </c>
      <c r="F253" s="13" t="s">
        <v>659</v>
      </c>
      <c r="G253" s="13"/>
      <c r="H253" s="13" t="str">
        <f>[3]Лист_1!J39</f>
        <v>П0000462</v>
      </c>
      <c r="I253" s="13">
        <v>2020</v>
      </c>
      <c r="J253" s="95">
        <v>23300</v>
      </c>
      <c r="K253" s="13"/>
      <c r="L253" s="13">
        <v>1</v>
      </c>
      <c r="M253" s="13">
        <v>1</v>
      </c>
      <c r="N253" s="14"/>
      <c r="O253" s="14"/>
      <c r="P253" s="14"/>
      <c r="Q253" s="14"/>
      <c r="R253" s="14"/>
      <c r="S253" s="14"/>
    </row>
    <row r="254" spans="1:19" ht="52.15" customHeight="1" x14ac:dyDescent="0.2">
      <c r="A254" s="367" t="str">
        <f>[3]Лист_1!C40</f>
        <v>Макет оружия ВПО-927 ОП СКС</v>
      </c>
      <c r="B254" s="368"/>
      <c r="C254" s="368"/>
      <c r="D254" s="369"/>
      <c r="E254" s="13">
        <v>2136</v>
      </c>
      <c r="F254" s="13" t="s">
        <v>659</v>
      </c>
      <c r="G254" s="13"/>
      <c r="H254" s="13" t="str">
        <f>[3]Лист_1!J40</f>
        <v>П0000516</v>
      </c>
      <c r="I254" s="13">
        <v>2020</v>
      </c>
      <c r="J254" s="95">
        <v>18000</v>
      </c>
      <c r="K254" s="13"/>
      <c r="L254" s="13">
        <v>1</v>
      </c>
      <c r="M254" s="13">
        <v>1</v>
      </c>
      <c r="N254" s="14"/>
      <c r="O254" s="14"/>
      <c r="P254" s="14"/>
      <c r="Q254" s="14"/>
      <c r="R254" s="14"/>
      <c r="S254" s="14"/>
    </row>
    <row r="255" spans="1:19" ht="52.15" customHeight="1" x14ac:dyDescent="0.2">
      <c r="A255" s="367" t="str">
        <f>[3]Лист_1!C41</f>
        <v>Макет оружия ВПО-927 ОП СКС</v>
      </c>
      <c r="B255" s="368"/>
      <c r="C255" s="368"/>
      <c r="D255" s="369"/>
      <c r="E255" s="13">
        <v>2137</v>
      </c>
      <c r="F255" s="13" t="s">
        <v>659</v>
      </c>
      <c r="G255" s="13"/>
      <c r="H255" s="13" t="str">
        <f>[3]Лист_1!J41</f>
        <v>П0000526</v>
      </c>
      <c r="I255" s="13">
        <v>2020</v>
      </c>
      <c r="J255" s="95">
        <v>18000</v>
      </c>
      <c r="K255" s="13"/>
      <c r="L255" s="13">
        <v>1</v>
      </c>
      <c r="M255" s="13">
        <v>1</v>
      </c>
      <c r="N255" s="14"/>
      <c r="O255" s="14"/>
      <c r="P255" s="14"/>
      <c r="Q255" s="14"/>
      <c r="R255" s="14"/>
      <c r="S255" s="14"/>
    </row>
    <row r="256" spans="1:19" ht="52.15" customHeight="1" x14ac:dyDescent="0.2">
      <c r="A256" s="367" t="str">
        <f>[3]Лист_1!C42</f>
        <v>Макет оружия ВПО-927 ОП СКС</v>
      </c>
      <c r="B256" s="368"/>
      <c r="C256" s="368"/>
      <c r="D256" s="369"/>
      <c r="E256" s="13">
        <v>2138</v>
      </c>
      <c r="F256" s="13" t="s">
        <v>659</v>
      </c>
      <c r="G256" s="13"/>
      <c r="H256" s="13" t="str">
        <f>[3]Лист_1!J42</f>
        <v>П0000517</v>
      </c>
      <c r="I256" s="13">
        <v>2020</v>
      </c>
      <c r="J256" s="95">
        <v>18000</v>
      </c>
      <c r="K256" s="13"/>
      <c r="L256" s="13">
        <v>1</v>
      </c>
      <c r="M256" s="13">
        <v>1</v>
      </c>
      <c r="N256" s="14"/>
      <c r="O256" s="14"/>
      <c r="P256" s="14"/>
      <c r="Q256" s="14"/>
      <c r="R256" s="14"/>
      <c r="S256" s="14"/>
    </row>
    <row r="257" spans="1:19" ht="52.15" customHeight="1" x14ac:dyDescent="0.2">
      <c r="A257" s="367" t="str">
        <f>[3]Лист_1!C43</f>
        <v>Макет оружия ВПО-927 ОП СКС</v>
      </c>
      <c r="B257" s="368"/>
      <c r="C257" s="368"/>
      <c r="D257" s="369"/>
      <c r="E257" s="13">
        <v>2139</v>
      </c>
      <c r="F257" s="13" t="s">
        <v>659</v>
      </c>
      <c r="G257" s="13"/>
      <c r="H257" s="13" t="str">
        <f>[3]Лист_1!J43</f>
        <v>П0000527</v>
      </c>
      <c r="I257" s="13">
        <v>2020</v>
      </c>
      <c r="J257" s="95">
        <v>18000</v>
      </c>
      <c r="K257" s="13"/>
      <c r="L257" s="13">
        <v>1</v>
      </c>
      <c r="M257" s="13">
        <v>1</v>
      </c>
      <c r="N257" s="14"/>
      <c r="O257" s="14"/>
      <c r="P257" s="14"/>
      <c r="Q257" s="14"/>
      <c r="R257" s="14"/>
      <c r="S257" s="14"/>
    </row>
    <row r="258" spans="1:19" ht="52.15" customHeight="1" x14ac:dyDescent="0.2">
      <c r="A258" s="374" t="str">
        <f>[3]Лист_1!C44</f>
        <v>Макет оружия ВПО-927 ОП СКС</v>
      </c>
      <c r="B258" s="375"/>
      <c r="C258" s="375"/>
      <c r="D258" s="376"/>
      <c r="E258" s="84">
        <v>2140</v>
      </c>
      <c r="F258" s="84" t="s">
        <v>659</v>
      </c>
      <c r="G258" s="84"/>
      <c r="H258" s="84" t="str">
        <f>[3]Лист_1!J44</f>
        <v>П0000518</v>
      </c>
      <c r="I258" s="84">
        <v>2020</v>
      </c>
      <c r="J258" s="96">
        <v>18000</v>
      </c>
      <c r="K258" s="84"/>
      <c r="L258" s="84">
        <v>1</v>
      </c>
      <c r="M258" s="84">
        <v>1</v>
      </c>
      <c r="N258" s="14"/>
      <c r="O258" s="14"/>
      <c r="P258" s="14"/>
      <c r="Q258" s="14"/>
      <c r="R258" s="14"/>
      <c r="S258" s="14"/>
    </row>
    <row r="259" spans="1:19" ht="52.15" customHeight="1" x14ac:dyDescent="0.2">
      <c r="A259" s="367" t="s">
        <v>737</v>
      </c>
      <c r="B259" s="368"/>
      <c r="C259" s="368"/>
      <c r="D259" s="369"/>
      <c r="E259" s="13">
        <v>2141</v>
      </c>
      <c r="F259" s="13" t="s">
        <v>738</v>
      </c>
      <c r="G259" s="13"/>
      <c r="H259" s="13" t="s">
        <v>739</v>
      </c>
      <c r="I259" s="13">
        <v>2018</v>
      </c>
      <c r="J259" s="40">
        <v>53200</v>
      </c>
      <c r="K259" s="13"/>
      <c r="L259" s="13">
        <v>1</v>
      </c>
      <c r="M259" s="13">
        <v>1</v>
      </c>
      <c r="N259" s="14"/>
      <c r="O259" s="14"/>
      <c r="P259" s="14"/>
      <c r="Q259" s="14"/>
      <c r="R259" s="14"/>
      <c r="S259" s="14"/>
    </row>
    <row r="260" spans="1:19" ht="52.15" customHeight="1" x14ac:dyDescent="0.2">
      <c r="A260" s="367" t="str">
        <f>[3]Лист_1!C48</f>
        <v>МФУ лазерный Pantum M6607NW</v>
      </c>
      <c r="B260" s="368"/>
      <c r="C260" s="368"/>
      <c r="D260" s="369"/>
      <c r="E260" s="13">
        <v>2142</v>
      </c>
      <c r="F260" s="13" t="s">
        <v>537</v>
      </c>
      <c r="G260" s="13"/>
      <c r="H260" s="13" t="str">
        <f>[3]Лист_1!J48</f>
        <v>П0000973</v>
      </c>
      <c r="I260" s="13">
        <v>2024</v>
      </c>
      <c r="J260" s="40">
        <v>25500</v>
      </c>
      <c r="K260" s="13"/>
      <c r="L260" s="13">
        <v>1</v>
      </c>
      <c r="M260" s="13">
        <v>1</v>
      </c>
      <c r="N260" s="14"/>
      <c r="O260" s="14"/>
      <c r="P260" s="14"/>
      <c r="Q260" s="14"/>
      <c r="R260" s="14"/>
      <c r="S260" s="14"/>
    </row>
    <row r="261" spans="1:19" ht="52.15" customHeight="1" x14ac:dyDescent="0.2">
      <c r="A261" s="367" t="str">
        <f>[3]Лист_1!C49</f>
        <v>ККТ Меркурий-115 Ф он-лайн с GSM и WI-FI</v>
      </c>
      <c r="B261" s="368"/>
      <c r="C261" s="368"/>
      <c r="D261" s="369"/>
      <c r="E261" s="13">
        <v>2143</v>
      </c>
      <c r="F261" s="13" t="s">
        <v>537</v>
      </c>
      <c r="G261" s="13"/>
      <c r="H261" s="13" t="str">
        <f>[3]Лист_1!J49</f>
        <v>П0000438</v>
      </c>
      <c r="I261" s="13">
        <v>2019</v>
      </c>
      <c r="J261" s="40">
        <v>18500</v>
      </c>
      <c r="K261" s="13"/>
      <c r="L261" s="13">
        <v>1</v>
      </c>
      <c r="M261" s="13">
        <v>1</v>
      </c>
      <c r="N261" s="14"/>
      <c r="O261" s="14"/>
      <c r="P261" s="14"/>
      <c r="Q261" s="14"/>
      <c r="R261" s="14"/>
      <c r="S261" s="14"/>
    </row>
    <row r="262" spans="1:19" ht="52.15" customHeight="1" x14ac:dyDescent="0.2">
      <c r="A262" s="367" t="str">
        <f>[3]Лист_1!C50</f>
        <v>МФУ HP Laser 137fnw (Принтер/Сканер/Копир/Факс А4 1200х1200 dpi 20ppm ADF Wi-Fi Ethernet USB) EU/CN</v>
      </c>
      <c r="B262" s="368"/>
      <c r="C262" s="368"/>
      <c r="D262" s="369"/>
      <c r="E262" s="13">
        <v>2144</v>
      </c>
      <c r="F262" s="13" t="s">
        <v>537</v>
      </c>
      <c r="G262" s="13"/>
      <c r="H262" s="13" t="str">
        <f>[3]Лист_1!J50</f>
        <v>П0001148</v>
      </c>
      <c r="I262" s="13">
        <v>2024</v>
      </c>
      <c r="J262" s="40">
        <v>31999</v>
      </c>
      <c r="K262" s="13"/>
      <c r="L262" s="13">
        <v>1</v>
      </c>
      <c r="M262" s="13">
        <v>1</v>
      </c>
      <c r="N262" s="14"/>
      <c r="O262" s="14"/>
      <c r="P262" s="14"/>
      <c r="Q262" s="14"/>
      <c r="R262" s="14"/>
      <c r="S262" s="14"/>
    </row>
    <row r="263" spans="1:19" ht="52.15" customHeight="1" x14ac:dyDescent="0.2">
      <c r="A263" s="367" t="str">
        <f>[3]Лист_1!C51</f>
        <v>ПК НР Pro A MT Ryzen 3 Pro 2200G/8GB/1TB/DOS/Black</v>
      </c>
      <c r="B263" s="368"/>
      <c r="C263" s="368"/>
      <c r="D263" s="369"/>
      <c r="E263" s="13">
        <v>2145</v>
      </c>
      <c r="F263" s="13" t="s">
        <v>537</v>
      </c>
      <c r="G263" s="13"/>
      <c r="H263" s="13" t="str">
        <f>[3]Лист_1!J51</f>
        <v>П0000450</v>
      </c>
      <c r="I263" s="13">
        <v>2019</v>
      </c>
      <c r="J263" s="40">
        <v>18999</v>
      </c>
      <c r="K263" s="13"/>
      <c r="L263" s="13">
        <v>1</v>
      </c>
      <c r="M263" s="13">
        <v>1</v>
      </c>
      <c r="N263" s="14"/>
      <c r="O263" s="14"/>
      <c r="P263" s="14"/>
      <c r="Q263" s="14"/>
      <c r="R263" s="14"/>
      <c r="S263" s="14"/>
    </row>
    <row r="264" spans="1:19" ht="52.15" customHeight="1" x14ac:dyDescent="0.2">
      <c r="A264" s="367" t="str">
        <f>[3]Лист_1!C52</f>
        <v>МФУ лазерный Pantum M6500W черно-белая печать А4</v>
      </c>
      <c r="B264" s="368"/>
      <c r="C264" s="368"/>
      <c r="D264" s="369"/>
      <c r="E264" s="13">
        <v>2146</v>
      </c>
      <c r="F264" s="13" t="s">
        <v>537</v>
      </c>
      <c r="G264" s="13"/>
      <c r="H264" s="13" t="str">
        <f>[3]Лист_1!J52</f>
        <v>П0000786</v>
      </c>
      <c r="I264" s="13">
        <v>2023</v>
      </c>
      <c r="J264" s="40">
        <v>13380</v>
      </c>
      <c r="K264" s="13"/>
      <c r="L264" s="13">
        <v>1</v>
      </c>
      <c r="M264" s="13">
        <v>1</v>
      </c>
      <c r="N264" s="14"/>
      <c r="O264" s="14"/>
      <c r="P264" s="14"/>
      <c r="Q264" s="14"/>
      <c r="R264" s="14"/>
      <c r="S264" s="14"/>
    </row>
    <row r="265" spans="1:19" ht="52.15" customHeight="1" x14ac:dyDescent="0.2">
      <c r="A265" s="367" t="s">
        <v>740</v>
      </c>
      <c r="B265" s="368"/>
      <c r="C265" s="368"/>
      <c r="D265" s="369"/>
      <c r="E265" s="13">
        <v>2147</v>
      </c>
      <c r="F265" s="13" t="s">
        <v>562</v>
      </c>
      <c r="G265" s="13"/>
      <c r="H265" s="13" t="s">
        <v>741</v>
      </c>
      <c r="I265" s="13">
        <v>2023</v>
      </c>
      <c r="J265" s="40">
        <v>43000</v>
      </c>
      <c r="K265" s="13"/>
      <c r="L265" s="13">
        <v>1</v>
      </c>
      <c r="M265" s="13">
        <v>1</v>
      </c>
      <c r="N265" s="14"/>
      <c r="O265" s="14"/>
      <c r="P265" s="14"/>
      <c r="Q265" s="14"/>
      <c r="R265" s="14"/>
      <c r="S265" s="14"/>
    </row>
    <row r="266" spans="1:19" ht="52.15" customHeight="1" x14ac:dyDescent="0.2">
      <c r="A266" s="367" t="str">
        <f>[3]Лист_1!C56</f>
        <v>Макет массогабаритный ВПО-911 АКМ</v>
      </c>
      <c r="B266" s="368"/>
      <c r="C266" s="368"/>
      <c r="D266" s="369"/>
      <c r="E266" s="13">
        <v>2148</v>
      </c>
      <c r="F266" s="13" t="s">
        <v>557</v>
      </c>
      <c r="G266" s="13"/>
      <c r="H266" s="13" t="str">
        <f>[3]Лист_1!J56</f>
        <v>П0000442</v>
      </c>
      <c r="I266" s="13">
        <v>2019</v>
      </c>
      <c r="J266" s="40">
        <v>16000</v>
      </c>
      <c r="K266" s="13"/>
      <c r="L266" s="13">
        <v>1</v>
      </c>
      <c r="M266" s="13">
        <v>1</v>
      </c>
      <c r="N266" s="14"/>
      <c r="O266" s="14"/>
      <c r="P266" s="14"/>
      <c r="Q266" s="14"/>
      <c r="R266" s="14"/>
      <c r="S266" s="14"/>
    </row>
    <row r="267" spans="1:19" ht="52.15" customHeight="1" x14ac:dyDescent="0.2">
      <c r="A267" s="367" t="str">
        <f>[3]Лист_1!C57</f>
        <v>Макет массогабаритный ВПО-911 АКМ</v>
      </c>
      <c r="B267" s="368"/>
      <c r="C267" s="368"/>
      <c r="D267" s="369"/>
      <c r="E267" s="13">
        <v>2149</v>
      </c>
      <c r="F267" s="13" t="s">
        <v>557</v>
      </c>
      <c r="G267" s="13"/>
      <c r="H267" s="13" t="str">
        <f>[3]Лист_1!J57</f>
        <v>П0000445</v>
      </c>
      <c r="I267" s="13">
        <v>2019</v>
      </c>
      <c r="J267" s="40">
        <v>16000</v>
      </c>
      <c r="K267" s="13"/>
      <c r="L267" s="13">
        <v>1</v>
      </c>
      <c r="M267" s="13">
        <v>1</v>
      </c>
      <c r="N267" s="14"/>
      <c r="O267" s="14"/>
      <c r="P267" s="14"/>
      <c r="Q267" s="14"/>
      <c r="R267" s="14"/>
      <c r="S267" s="14"/>
    </row>
    <row r="268" spans="1:19" ht="52.15" customHeight="1" x14ac:dyDescent="0.2">
      <c r="A268" s="367" t="str">
        <f>[3]Лист_1!C58</f>
        <v>Макет массогабаритный ВПО-911 АКМ</v>
      </c>
      <c r="B268" s="368"/>
      <c r="C268" s="368"/>
      <c r="D268" s="369"/>
      <c r="E268" s="13">
        <v>2150</v>
      </c>
      <c r="F268" s="13" t="s">
        <v>557</v>
      </c>
      <c r="G268" s="13"/>
      <c r="H268" s="13" t="str">
        <f>[3]Лист_1!J58</f>
        <v>П0000444</v>
      </c>
      <c r="I268" s="13">
        <v>2019</v>
      </c>
      <c r="J268" s="40">
        <v>16000</v>
      </c>
      <c r="K268" s="13"/>
      <c r="L268" s="13">
        <v>1</v>
      </c>
      <c r="M268" s="13">
        <v>1</v>
      </c>
      <c r="N268" s="14"/>
      <c r="O268" s="14"/>
      <c r="P268" s="14"/>
      <c r="Q268" s="14"/>
      <c r="R268" s="14"/>
      <c r="S268" s="14"/>
    </row>
    <row r="269" spans="1:19" ht="52.15" customHeight="1" x14ac:dyDescent="0.2">
      <c r="A269" s="367" t="str">
        <f>[3]Лист_1!C59</f>
        <v>Макет массогабаритный ВПО-911 АКМ</v>
      </c>
      <c r="B269" s="368"/>
      <c r="C269" s="368"/>
      <c r="D269" s="369"/>
      <c r="E269" s="13">
        <v>2151</v>
      </c>
      <c r="F269" s="13" t="s">
        <v>557</v>
      </c>
      <c r="G269" s="13"/>
      <c r="H269" s="13" t="str">
        <f>[3]Лист_1!J59</f>
        <v>П0000443</v>
      </c>
      <c r="I269" s="13">
        <v>2019</v>
      </c>
      <c r="J269" s="40">
        <v>16000</v>
      </c>
      <c r="K269" s="13"/>
      <c r="L269" s="13">
        <v>1</v>
      </c>
      <c r="M269" s="13">
        <v>1</v>
      </c>
      <c r="N269" s="14"/>
      <c r="O269" s="14"/>
      <c r="P269" s="14"/>
      <c r="Q269" s="14"/>
      <c r="R269" s="14"/>
      <c r="S269" s="14"/>
    </row>
    <row r="270" spans="1:19" ht="52.15" customHeight="1" x14ac:dyDescent="0.2">
      <c r="A270" s="367" t="str">
        <f>[3]Лист_1!C60</f>
        <v>ММГ ВПО-911К АКМ (макет Калашникова)</v>
      </c>
      <c r="B270" s="368"/>
      <c r="C270" s="368"/>
      <c r="D270" s="369"/>
      <c r="E270" s="13">
        <v>2152</v>
      </c>
      <c r="F270" s="13" t="s">
        <v>557</v>
      </c>
      <c r="G270" s="13"/>
      <c r="H270" s="13" t="str">
        <f>[3]Лист_1!J60</f>
        <v>П0000391</v>
      </c>
      <c r="I270" s="13">
        <v>2018</v>
      </c>
      <c r="J270" s="40">
        <v>18600</v>
      </c>
      <c r="K270" s="13"/>
      <c r="L270" s="13">
        <v>1</v>
      </c>
      <c r="M270" s="13">
        <v>1</v>
      </c>
      <c r="N270" s="14"/>
      <c r="O270" s="14"/>
      <c r="P270" s="14"/>
      <c r="Q270" s="14"/>
      <c r="R270" s="14"/>
      <c r="S270" s="14"/>
    </row>
    <row r="271" spans="1:19" ht="52.15" customHeight="1" x14ac:dyDescent="0.2">
      <c r="A271" s="367" t="str">
        <f>[3]Лист_1!C61</f>
        <v>ММГ ВПО-911К АКМ (макет Калашникова)</v>
      </c>
      <c r="B271" s="368"/>
      <c r="C271" s="368"/>
      <c r="D271" s="369"/>
      <c r="E271" s="13">
        <v>2153</v>
      </c>
      <c r="F271" s="13" t="s">
        <v>557</v>
      </c>
      <c r="G271" s="13"/>
      <c r="H271" s="13" t="str">
        <f>[3]Лист_1!J61</f>
        <v>П0000390</v>
      </c>
      <c r="I271" s="13">
        <v>2018</v>
      </c>
      <c r="J271" s="40">
        <v>18600</v>
      </c>
      <c r="K271" s="13"/>
      <c r="L271" s="13">
        <v>1</v>
      </c>
      <c r="M271" s="13">
        <v>1</v>
      </c>
      <c r="N271" s="14"/>
      <c r="O271" s="14"/>
      <c r="P271" s="14"/>
      <c r="Q271" s="14"/>
      <c r="R271" s="14"/>
      <c r="S271" s="14"/>
    </row>
    <row r="272" spans="1:19" ht="52.15" customHeight="1" x14ac:dyDescent="0.2">
      <c r="A272" s="367" t="str">
        <f>[3]Лист_1!C62</f>
        <v>ММГ ВПО-911К АКМ (макет Калашникова)</v>
      </c>
      <c r="B272" s="368"/>
      <c r="C272" s="368"/>
      <c r="D272" s="369"/>
      <c r="E272" s="13">
        <v>2154</v>
      </c>
      <c r="F272" s="13" t="s">
        <v>557</v>
      </c>
      <c r="G272" s="13"/>
      <c r="H272" s="13" t="str">
        <f>[3]Лист_1!J62</f>
        <v>П0000392</v>
      </c>
      <c r="I272" s="13">
        <v>2018</v>
      </c>
      <c r="J272" s="40">
        <v>18600</v>
      </c>
      <c r="K272" s="13"/>
      <c r="L272" s="13">
        <v>1</v>
      </c>
      <c r="M272" s="13">
        <v>1</v>
      </c>
      <c r="N272" s="14"/>
      <c r="O272" s="14"/>
      <c r="P272" s="14"/>
      <c r="Q272" s="14"/>
      <c r="R272" s="14"/>
      <c r="S272" s="14"/>
    </row>
    <row r="273" spans="1:19" ht="52.15" customHeight="1" x14ac:dyDescent="0.2">
      <c r="A273" s="367" t="str">
        <f>[3]Лист_1!C63</f>
        <v>ВПО-926-СХ (РПК)</v>
      </c>
      <c r="B273" s="368"/>
      <c r="C273" s="368"/>
      <c r="D273" s="369"/>
      <c r="E273" s="13">
        <v>2155</v>
      </c>
      <c r="F273" s="13" t="s">
        <v>557</v>
      </c>
      <c r="G273" s="13"/>
      <c r="H273" s="13" t="str">
        <f>[3]Лист_1!J63</f>
        <v>П0000399</v>
      </c>
      <c r="I273" s="13">
        <v>2018</v>
      </c>
      <c r="J273" s="40">
        <v>35200</v>
      </c>
      <c r="K273" s="13"/>
      <c r="L273" s="13">
        <v>1</v>
      </c>
      <c r="M273" s="13">
        <v>1</v>
      </c>
      <c r="N273" s="14"/>
      <c r="O273" s="14"/>
      <c r="P273" s="14"/>
      <c r="Q273" s="14"/>
      <c r="R273" s="14"/>
      <c r="S273" s="14"/>
    </row>
    <row r="274" spans="1:19" ht="52.15" customHeight="1" x14ac:dyDescent="0.2">
      <c r="A274" s="367" t="str">
        <f>[3]Лист_1!C64</f>
        <v>Макет массогабаритный ВПО-911 АКМ</v>
      </c>
      <c r="B274" s="368"/>
      <c r="C274" s="368"/>
      <c r="D274" s="369"/>
      <c r="E274" s="13">
        <v>2156</v>
      </c>
      <c r="F274" s="13" t="s">
        <v>557</v>
      </c>
      <c r="G274" s="13"/>
      <c r="H274" s="13" t="str">
        <f>[3]Лист_1!J64</f>
        <v>П0000441</v>
      </c>
      <c r="I274" s="13">
        <v>2019</v>
      </c>
      <c r="J274" s="40">
        <v>16000</v>
      </c>
      <c r="K274" s="13"/>
      <c r="L274" s="13">
        <v>1</v>
      </c>
      <c r="M274" s="13">
        <v>1</v>
      </c>
      <c r="N274" s="14"/>
      <c r="O274" s="14"/>
      <c r="P274" s="14"/>
      <c r="Q274" s="14"/>
      <c r="R274" s="14"/>
      <c r="S274" s="14"/>
    </row>
    <row r="275" spans="1:19" ht="52.15" customHeight="1" x14ac:dyDescent="0.2">
      <c r="A275" s="367" t="str">
        <f>[3]Лист_1!C65</f>
        <v>ВПО-925-СХ (АКМ)</v>
      </c>
      <c r="B275" s="368"/>
      <c r="C275" s="368"/>
      <c r="D275" s="369"/>
      <c r="E275" s="13">
        <v>2157</v>
      </c>
      <c r="F275" s="13" t="s">
        <v>557</v>
      </c>
      <c r="G275" s="13"/>
      <c r="H275" s="13" t="str">
        <f>[3]Лист_1!J65</f>
        <v>П0000400</v>
      </c>
      <c r="I275" s="13">
        <v>2018</v>
      </c>
      <c r="J275" s="40">
        <v>32350</v>
      </c>
      <c r="K275" s="13"/>
      <c r="L275" s="13">
        <v>1</v>
      </c>
      <c r="M275" s="13">
        <v>1</v>
      </c>
      <c r="N275" s="14"/>
      <c r="O275" s="14"/>
      <c r="P275" s="14"/>
      <c r="Q275" s="14"/>
      <c r="R275" s="14"/>
      <c r="S275" s="14"/>
    </row>
    <row r="276" spans="1:19" ht="52.15" customHeight="1" x14ac:dyDescent="0.2">
      <c r="A276" s="367" t="str">
        <f>[3]Лист_1!C66</f>
        <v>ММГ ВПО-911 АКМ</v>
      </c>
      <c r="B276" s="368"/>
      <c r="C276" s="368"/>
      <c r="D276" s="369"/>
      <c r="E276" s="13">
        <v>2158</v>
      </c>
      <c r="F276" s="13" t="s">
        <v>557</v>
      </c>
      <c r="G276" s="13"/>
      <c r="H276" s="13" t="str">
        <f>[3]Лист_1!J66</f>
        <v>П0000404</v>
      </c>
      <c r="I276" s="13">
        <v>2018</v>
      </c>
      <c r="J276" s="40">
        <v>15600</v>
      </c>
      <c r="K276" s="13"/>
      <c r="L276" s="13">
        <v>1</v>
      </c>
      <c r="M276" s="13">
        <v>1</v>
      </c>
      <c r="N276" s="14"/>
      <c r="O276" s="14"/>
      <c r="P276" s="14"/>
      <c r="Q276" s="14"/>
      <c r="R276" s="14"/>
      <c r="S276" s="14"/>
    </row>
    <row r="277" spans="1:19" ht="52.15" customHeight="1" x14ac:dyDescent="0.2">
      <c r="A277" s="367" t="str">
        <f>[3]Лист_1!C67</f>
        <v>Behringer B112D-Активная акуст.система 1*12,1*1,35 1000ВТ</v>
      </c>
      <c r="B277" s="368"/>
      <c r="C277" s="368"/>
      <c r="D277" s="369"/>
      <c r="E277" s="13">
        <v>2159</v>
      </c>
      <c r="F277" s="13" t="s">
        <v>557</v>
      </c>
      <c r="G277" s="13"/>
      <c r="H277" s="13" t="str">
        <f>[3]Лист_1!J67</f>
        <v>П0000402</v>
      </c>
      <c r="I277" s="13">
        <v>2018</v>
      </c>
      <c r="J277" s="40">
        <v>19090</v>
      </c>
      <c r="K277" s="13"/>
      <c r="L277" s="13">
        <v>1</v>
      </c>
      <c r="M277" s="13">
        <v>1</v>
      </c>
      <c r="N277" s="14"/>
      <c r="O277" s="14"/>
      <c r="P277" s="14"/>
      <c r="Q277" s="14"/>
      <c r="R277" s="14"/>
      <c r="S277" s="14"/>
    </row>
    <row r="278" spans="1:19" ht="52.15" customHeight="1" x14ac:dyDescent="0.2">
      <c r="A278" s="367" t="str">
        <f>[3]Лист_1!C68</f>
        <v>ММГ ВПО-911 АКМ</v>
      </c>
      <c r="B278" s="368"/>
      <c r="C278" s="368"/>
      <c r="D278" s="369"/>
      <c r="E278" s="13">
        <v>2160</v>
      </c>
      <c r="F278" s="13" t="s">
        <v>557</v>
      </c>
      <c r="G278" s="13"/>
      <c r="H278" s="13" t="str">
        <f>[3]Лист_1!J68</f>
        <v>П0000406</v>
      </c>
      <c r="I278" s="13">
        <v>2018</v>
      </c>
      <c r="J278" s="40">
        <v>15600</v>
      </c>
      <c r="K278" s="13"/>
      <c r="L278" s="13">
        <v>1</v>
      </c>
      <c r="M278" s="13">
        <v>1</v>
      </c>
      <c r="N278" s="14"/>
      <c r="O278" s="14"/>
      <c r="P278" s="14"/>
      <c r="Q278" s="14"/>
      <c r="R278" s="14"/>
      <c r="S278" s="14"/>
    </row>
    <row r="279" spans="1:19" ht="52.15" customHeight="1" x14ac:dyDescent="0.2">
      <c r="A279" s="367" t="str">
        <f>[3]Лист_1!C69</f>
        <v>ММГ ВПО-911 АКМ</v>
      </c>
      <c r="B279" s="368"/>
      <c r="C279" s="368"/>
      <c r="D279" s="369"/>
      <c r="E279" s="13">
        <v>2161</v>
      </c>
      <c r="F279" s="13" t="s">
        <v>557</v>
      </c>
      <c r="G279" s="13"/>
      <c r="H279" s="13" t="str">
        <f>[3]Лист_1!J69</f>
        <v>П0000405</v>
      </c>
      <c r="I279" s="13">
        <v>2018</v>
      </c>
      <c r="J279" s="40">
        <v>15600</v>
      </c>
      <c r="K279" s="13"/>
      <c r="L279" s="13">
        <v>1</v>
      </c>
      <c r="M279" s="13">
        <v>1</v>
      </c>
      <c r="N279" s="14"/>
      <c r="O279" s="14"/>
      <c r="P279" s="14"/>
      <c r="Q279" s="14"/>
      <c r="R279" s="14"/>
      <c r="S279" s="14"/>
    </row>
    <row r="280" spans="1:19" ht="52.15" customHeight="1" x14ac:dyDescent="0.2">
      <c r="A280" s="367" t="str">
        <f>[3]Лист_1!C70</f>
        <v>ММГ ВПО-911 АКМ</v>
      </c>
      <c r="B280" s="368"/>
      <c r="C280" s="368"/>
      <c r="D280" s="369"/>
      <c r="E280" s="13">
        <v>2162</v>
      </c>
      <c r="F280" s="13" t="s">
        <v>557</v>
      </c>
      <c r="G280" s="13"/>
      <c r="H280" s="13" t="str">
        <f>[3]Лист_1!J70</f>
        <v>П0000408</v>
      </c>
      <c r="I280" s="13">
        <v>2018</v>
      </c>
      <c r="J280" s="40">
        <v>15600</v>
      </c>
      <c r="K280" s="13"/>
      <c r="L280" s="13">
        <v>1</v>
      </c>
      <c r="M280" s="13">
        <v>1</v>
      </c>
      <c r="N280" s="14"/>
      <c r="O280" s="14"/>
      <c r="P280" s="14"/>
      <c r="Q280" s="14"/>
      <c r="R280" s="14"/>
      <c r="S280" s="14"/>
    </row>
    <row r="281" spans="1:19" ht="52.15" customHeight="1" x14ac:dyDescent="0.2">
      <c r="A281" s="367" t="str">
        <f>[3]Лист_1!C71</f>
        <v>Behringer B112D-Активная акуст.система 1*12,1*1,35 1000ВТ</v>
      </c>
      <c r="B281" s="368"/>
      <c r="C281" s="368"/>
      <c r="D281" s="369"/>
      <c r="E281" s="13">
        <v>2163</v>
      </c>
      <c r="F281" s="13" t="s">
        <v>557</v>
      </c>
      <c r="G281" s="13"/>
      <c r="H281" s="13" t="str">
        <f>[3]Лист_1!J71</f>
        <v>П0000403</v>
      </c>
      <c r="I281" s="13">
        <v>2018</v>
      </c>
      <c r="J281" s="40">
        <v>19090</v>
      </c>
      <c r="K281" s="13"/>
      <c r="L281" s="13">
        <v>1</v>
      </c>
      <c r="M281" s="13">
        <v>1</v>
      </c>
      <c r="N281" s="14"/>
      <c r="O281" s="14"/>
      <c r="P281" s="14"/>
      <c r="Q281" s="14"/>
      <c r="R281" s="14"/>
      <c r="S281" s="14"/>
    </row>
    <row r="282" spans="1:19" ht="52.15" customHeight="1" x14ac:dyDescent="0.2">
      <c r="A282" s="367" t="str">
        <f>[3]Лист_1!C72</f>
        <v>ММГ ВПО-911 АКМ</v>
      </c>
      <c r="B282" s="368"/>
      <c r="C282" s="368"/>
      <c r="D282" s="369"/>
      <c r="E282" s="13">
        <v>2164</v>
      </c>
      <c r="F282" s="13" t="s">
        <v>557</v>
      </c>
      <c r="G282" s="13"/>
      <c r="H282" s="13" t="str">
        <f>[3]Лист_1!J72</f>
        <v>П0000407</v>
      </c>
      <c r="I282" s="13">
        <v>2018</v>
      </c>
      <c r="J282" s="40">
        <v>15600</v>
      </c>
      <c r="K282" s="13"/>
      <c r="L282" s="13">
        <v>1</v>
      </c>
      <c r="M282" s="13">
        <v>1</v>
      </c>
      <c r="N282" s="14"/>
      <c r="O282" s="14"/>
      <c r="P282" s="14"/>
      <c r="Q282" s="14"/>
      <c r="R282" s="14"/>
      <c r="S282" s="14"/>
    </row>
    <row r="283" spans="1:19" ht="52.15" customHeight="1" x14ac:dyDescent="0.2">
      <c r="A283" s="367" t="str">
        <f>[3]Лист_1!C73</f>
        <v>ММГ  АК-12 СУ</v>
      </c>
      <c r="B283" s="368"/>
      <c r="C283" s="368"/>
      <c r="D283" s="369"/>
      <c r="E283" s="13">
        <v>2165</v>
      </c>
      <c r="F283" s="13" t="s">
        <v>557</v>
      </c>
      <c r="G283" s="13"/>
      <c r="H283" s="13" t="str">
        <f>[3]Лист_1!J73</f>
        <v>П0000455</v>
      </c>
      <c r="I283" s="13">
        <v>2019</v>
      </c>
      <c r="J283" s="40">
        <v>18300</v>
      </c>
      <c r="K283" s="13"/>
      <c r="L283" s="13">
        <v>1</v>
      </c>
      <c r="M283" s="13">
        <v>1</v>
      </c>
      <c r="N283" s="14"/>
      <c r="O283" s="14"/>
      <c r="P283" s="14"/>
      <c r="Q283" s="14"/>
      <c r="R283" s="14"/>
      <c r="S283" s="14"/>
    </row>
    <row r="284" spans="1:19" ht="52.15" customHeight="1" x14ac:dyDescent="0.2">
      <c r="A284" s="374" t="str">
        <f>[3]Лист_1!C74</f>
        <v>ВПО-925-СХ (АКМ)</v>
      </c>
      <c r="B284" s="375"/>
      <c r="C284" s="375"/>
      <c r="D284" s="376"/>
      <c r="E284" s="13">
        <v>2166</v>
      </c>
      <c r="F284" s="13" t="s">
        <v>557</v>
      </c>
      <c r="G284" s="13"/>
      <c r="H284" s="13" t="str">
        <f>[3]Лист_1!J74</f>
        <v>П0000401</v>
      </c>
      <c r="I284" s="13">
        <v>2018</v>
      </c>
      <c r="J284" s="40">
        <v>32350</v>
      </c>
      <c r="K284" s="13"/>
      <c r="L284" s="13">
        <v>1</v>
      </c>
      <c r="M284" s="13">
        <v>1</v>
      </c>
      <c r="N284" s="14"/>
      <c r="O284" s="14"/>
      <c r="P284" s="14"/>
      <c r="Q284" s="14"/>
      <c r="R284" s="14"/>
      <c r="S284" s="14"/>
    </row>
    <row r="285" spans="1:19" ht="52.15" customHeight="1" x14ac:dyDescent="0.2">
      <c r="A285" s="367" t="s">
        <v>742</v>
      </c>
      <c r="B285" s="368"/>
      <c r="C285" s="368"/>
      <c r="D285" s="369"/>
      <c r="E285" s="13">
        <v>2167</v>
      </c>
      <c r="F285" s="13" t="s">
        <v>557</v>
      </c>
      <c r="G285" s="13"/>
      <c r="H285" s="13" t="str">
        <f>[3]Лист_1!J76</f>
        <v>П0000787</v>
      </c>
      <c r="I285" s="13">
        <v>2023</v>
      </c>
      <c r="J285" s="40">
        <v>87990</v>
      </c>
      <c r="K285" s="13"/>
      <c r="L285" s="13">
        <v>1</v>
      </c>
      <c r="M285" s="13">
        <v>1</v>
      </c>
      <c r="N285" s="14"/>
      <c r="O285" s="14"/>
      <c r="P285" s="14"/>
      <c r="Q285" s="14"/>
      <c r="R285" s="14"/>
      <c r="S285" s="14"/>
    </row>
    <row r="286" spans="1:19" ht="52.15" customHeight="1" x14ac:dyDescent="0.2">
      <c r="A286" s="367" t="str">
        <f>[3]Лист_1!C78</f>
        <v>Лазерный пистолет PSS ПМ</v>
      </c>
      <c r="B286" s="368"/>
      <c r="C286" s="368"/>
      <c r="D286" s="369"/>
      <c r="E286" s="13">
        <v>2168</v>
      </c>
      <c r="F286" s="13" t="s">
        <v>557</v>
      </c>
      <c r="G286" s="13"/>
      <c r="H286" s="13" t="str">
        <f>[3]Лист_1!J78</f>
        <v>П0000888</v>
      </c>
      <c r="I286" s="13">
        <v>2023</v>
      </c>
      <c r="J286" s="40">
        <v>29900</v>
      </c>
      <c r="K286" s="13"/>
      <c r="L286" s="13">
        <v>1</v>
      </c>
      <c r="M286" s="13">
        <v>1</v>
      </c>
      <c r="N286" s="14"/>
      <c r="O286" s="14"/>
      <c r="P286" s="14"/>
      <c r="Q286" s="14"/>
      <c r="R286" s="14"/>
      <c r="S286" s="14"/>
    </row>
    <row r="287" spans="1:19" ht="52.15" customHeight="1" x14ac:dyDescent="0.2">
      <c r="A287" s="367" t="str">
        <f>[3]Лист_1!C79</f>
        <v>Лазерный автомат PSS АК-74</v>
      </c>
      <c r="B287" s="368"/>
      <c r="C287" s="368"/>
      <c r="D287" s="369"/>
      <c r="E287" s="13">
        <v>2169</v>
      </c>
      <c r="F287" s="13" t="s">
        <v>557</v>
      </c>
      <c r="G287" s="13"/>
      <c r="H287" s="13" t="str">
        <f>[3]Лист_1!J79</f>
        <v>П0000889</v>
      </c>
      <c r="I287" s="13">
        <v>2023</v>
      </c>
      <c r="J287" s="40">
        <v>44900</v>
      </c>
      <c r="K287" s="13"/>
      <c r="L287" s="13">
        <v>1</v>
      </c>
      <c r="M287" s="13">
        <v>1</v>
      </c>
      <c r="N287" s="14"/>
      <c r="O287" s="14"/>
      <c r="P287" s="14"/>
      <c r="Q287" s="14"/>
      <c r="R287" s="14"/>
      <c r="S287" s="14"/>
    </row>
    <row r="288" spans="1:19" ht="52.15" customHeight="1" x14ac:dyDescent="0.2">
      <c r="A288" s="367" t="str">
        <f>[3]Лист_1!C80</f>
        <v>Проектор мультимедийный</v>
      </c>
      <c r="B288" s="368"/>
      <c r="C288" s="368"/>
      <c r="D288" s="369"/>
      <c r="E288" s="13">
        <v>2170</v>
      </c>
      <c r="F288" s="13" t="s">
        <v>557</v>
      </c>
      <c r="G288" s="13"/>
      <c r="H288" s="13" t="str">
        <f>[3]Лист_1!J80</f>
        <v>П0000890</v>
      </c>
      <c r="I288" s="13">
        <v>2023</v>
      </c>
      <c r="J288" s="40">
        <v>79870</v>
      </c>
      <c r="K288" s="13"/>
      <c r="L288" s="13">
        <v>1</v>
      </c>
      <c r="M288" s="13">
        <v>1</v>
      </c>
      <c r="N288" s="14"/>
      <c r="O288" s="14"/>
      <c r="P288" s="14"/>
      <c r="Q288" s="14"/>
      <c r="R288" s="14"/>
      <c r="S288" s="14"/>
    </row>
    <row r="289" spans="1:19" ht="52.15" customHeight="1" x14ac:dyDescent="0.2">
      <c r="A289" s="367" t="str">
        <f>[3]Лист_1!C81</f>
        <v>Экран для проектора 2*1,5</v>
      </c>
      <c r="B289" s="368"/>
      <c r="C289" s="368"/>
      <c r="D289" s="369"/>
      <c r="E289" s="13">
        <v>2171</v>
      </c>
      <c r="F289" s="13" t="s">
        <v>557</v>
      </c>
      <c r="G289" s="13"/>
      <c r="H289" s="13" t="str">
        <f>[3]Лист_1!J81</f>
        <v>П0000891</v>
      </c>
      <c r="I289" s="13">
        <v>2023</v>
      </c>
      <c r="J289" s="40">
        <v>19900</v>
      </c>
      <c r="K289" s="13"/>
      <c r="L289" s="13">
        <v>1</v>
      </c>
      <c r="M289" s="13">
        <v>1</v>
      </c>
      <c r="N289" s="14"/>
      <c r="O289" s="14"/>
      <c r="P289" s="14"/>
      <c r="Q289" s="14"/>
      <c r="R289" s="14"/>
      <c r="S289" s="14"/>
    </row>
    <row r="290" spans="1:19" ht="52.15" customHeight="1" x14ac:dyDescent="0.2">
      <c r="A290" s="367" t="str">
        <f>[3]Лист_1!C82</f>
        <v>Акустическая система 50ВТ</v>
      </c>
      <c r="B290" s="368"/>
      <c r="C290" s="368"/>
      <c r="D290" s="369"/>
      <c r="E290" s="13">
        <v>2172</v>
      </c>
      <c r="F290" s="13" t="s">
        <v>557</v>
      </c>
      <c r="G290" s="13"/>
      <c r="H290" s="13" t="str">
        <f>[3]Лист_1!J82</f>
        <v>П0000892</v>
      </c>
      <c r="I290" s="13">
        <v>2023</v>
      </c>
      <c r="J290" s="40">
        <v>15900</v>
      </c>
      <c r="K290" s="13"/>
      <c r="L290" s="13">
        <v>1</v>
      </c>
      <c r="M290" s="13">
        <v>1</v>
      </c>
      <c r="N290" s="14"/>
      <c r="O290" s="14"/>
      <c r="P290" s="14"/>
      <c r="Q290" s="14"/>
      <c r="R290" s="14"/>
      <c r="S290" s="14"/>
    </row>
    <row r="291" spans="1:19" ht="52.15" customHeight="1" x14ac:dyDescent="0.2">
      <c r="A291" s="367" t="str">
        <f>[3]Лист_1!C83</f>
        <v>Игровой комплект АК-25 Хищник</v>
      </c>
      <c r="B291" s="368"/>
      <c r="C291" s="368"/>
      <c r="D291" s="369"/>
      <c r="E291" s="13">
        <v>2173</v>
      </c>
      <c r="F291" s="13" t="s">
        <v>557</v>
      </c>
      <c r="G291" s="13"/>
      <c r="H291" s="13" t="str">
        <f>[3]Лист_1!J83</f>
        <v>П0000790</v>
      </c>
      <c r="I291" s="13">
        <v>2023</v>
      </c>
      <c r="J291" s="40">
        <v>17071</v>
      </c>
      <c r="K291" s="13"/>
      <c r="L291" s="13">
        <v>1</v>
      </c>
      <c r="M291" s="13">
        <v>1</v>
      </c>
      <c r="N291" s="14"/>
      <c r="O291" s="14"/>
      <c r="P291" s="14"/>
      <c r="Q291" s="14"/>
      <c r="R291" s="14"/>
      <c r="S291" s="14"/>
    </row>
    <row r="292" spans="1:19" ht="52.15" customHeight="1" x14ac:dyDescent="0.2">
      <c r="A292" s="367" t="str">
        <f>[3]Лист_1!C84</f>
        <v>Игровой комплект АК-15 РАТНИК</v>
      </c>
      <c r="B292" s="368"/>
      <c r="C292" s="368"/>
      <c r="D292" s="369"/>
      <c r="E292" s="13">
        <v>2174</v>
      </c>
      <c r="F292" s="13" t="s">
        <v>557</v>
      </c>
      <c r="G292" s="13"/>
      <c r="H292" s="13" t="str">
        <f>[3]Лист_1!J84</f>
        <v>П0000796</v>
      </c>
      <c r="I292" s="13">
        <v>2023</v>
      </c>
      <c r="J292" s="40">
        <v>23900</v>
      </c>
      <c r="K292" s="13"/>
      <c r="L292" s="13">
        <v>1</v>
      </c>
      <c r="M292" s="13">
        <v>1</v>
      </c>
      <c r="N292" s="14"/>
      <c r="O292" s="14"/>
      <c r="P292" s="14"/>
      <c r="Q292" s="14"/>
      <c r="R292" s="14"/>
      <c r="S292" s="14"/>
    </row>
    <row r="293" spans="1:19" ht="52.15" customHeight="1" x14ac:dyDescent="0.2">
      <c r="A293" s="367" t="str">
        <f>[3]Лист_1!C85</f>
        <v>Активная акустическая система Audiocenter MA12 с DSP и Bluetooth, 1600Вт, SPL max 131дБ, дисперсия 80х50, 345х610х352мм, 14 кг</v>
      </c>
      <c r="B293" s="368"/>
      <c r="C293" s="368"/>
      <c r="D293" s="369"/>
      <c r="E293" s="13">
        <v>2175</v>
      </c>
      <c r="F293" s="13" t="s">
        <v>557</v>
      </c>
      <c r="G293" s="13"/>
      <c r="H293" s="13" t="str">
        <f>[3]Лист_1!J85</f>
        <v>П0000741</v>
      </c>
      <c r="I293" s="13">
        <v>2023</v>
      </c>
      <c r="J293" s="40">
        <v>37010</v>
      </c>
      <c r="K293" s="13"/>
      <c r="L293" s="13">
        <v>1</v>
      </c>
      <c r="M293" s="13">
        <v>1</v>
      </c>
      <c r="N293" s="14"/>
      <c r="O293" s="14"/>
      <c r="P293" s="14"/>
      <c r="Q293" s="14"/>
      <c r="R293" s="14"/>
      <c r="S293" s="14"/>
    </row>
    <row r="294" spans="1:19" ht="52.15" customHeight="1" x14ac:dyDescent="0.2">
      <c r="A294" s="367" t="str">
        <f>[3]Лист_1!C86</f>
        <v>Микшер Behringer Xenyx QX1832USB, 18 каналов, USB/аудио интерфейс, мик предусил и компр, 9EQ</v>
      </c>
      <c r="B294" s="368"/>
      <c r="C294" s="368"/>
      <c r="D294" s="369"/>
      <c r="E294" s="13">
        <v>2176</v>
      </c>
      <c r="F294" s="13" t="s">
        <v>557</v>
      </c>
      <c r="G294" s="13"/>
      <c r="H294" s="13" t="str">
        <f>[3]Лист_1!J86</f>
        <v>П0000743</v>
      </c>
      <c r="I294" s="13">
        <v>2023</v>
      </c>
      <c r="J294" s="40">
        <v>42887</v>
      </c>
      <c r="K294" s="13"/>
      <c r="L294" s="13">
        <v>1</v>
      </c>
      <c r="M294" s="13">
        <v>1</v>
      </c>
      <c r="N294" s="14"/>
      <c r="O294" s="14"/>
      <c r="P294" s="14"/>
      <c r="Q294" s="14"/>
      <c r="R294" s="14"/>
      <c r="S294" s="14"/>
    </row>
    <row r="295" spans="1:19" ht="52.15" customHeight="1" x14ac:dyDescent="0.2">
      <c r="A295" s="367" t="str">
        <f>[3]Лист_1!C87</f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295" s="368"/>
      <c r="C295" s="368"/>
      <c r="D295" s="369"/>
      <c r="E295" s="13">
        <v>2177</v>
      </c>
      <c r="F295" s="13" t="s">
        <v>557</v>
      </c>
      <c r="G295" s="13"/>
      <c r="H295" s="13" t="str">
        <f>[3]Лист_1!J87</f>
        <v>П0000744</v>
      </c>
      <c r="I295" s="13">
        <v>2023</v>
      </c>
      <c r="J295" s="40">
        <v>14850</v>
      </c>
      <c r="K295" s="13"/>
      <c r="L295" s="13">
        <v>1</v>
      </c>
      <c r="M295" s="13">
        <v>1</v>
      </c>
      <c r="N295" s="14"/>
      <c r="O295" s="14"/>
      <c r="P295" s="14"/>
      <c r="Q295" s="14"/>
      <c r="R295" s="14"/>
      <c r="S295" s="14"/>
    </row>
    <row r="296" spans="1:19" ht="52.15" customHeight="1" x14ac:dyDescent="0.2">
      <c r="A296" s="367" t="str">
        <f>[3]Лист_1!C88</f>
        <v>Активная акустическая система Audiocenter MA12 с DSP и Bluetooth, 1600Вт, SPL max 131дБ, дисперсия 80х50, 345х610х352мм, 14 кг</v>
      </c>
      <c r="B296" s="368"/>
      <c r="C296" s="368"/>
      <c r="D296" s="369"/>
      <c r="E296" s="13">
        <v>2178</v>
      </c>
      <c r="F296" s="13" t="s">
        <v>557</v>
      </c>
      <c r="G296" s="13"/>
      <c r="H296" s="13" t="str">
        <f>[3]Лист_1!J88</f>
        <v>П0000742</v>
      </c>
      <c r="I296" s="13">
        <v>2023</v>
      </c>
      <c r="J296" s="40">
        <v>37010</v>
      </c>
      <c r="K296" s="13"/>
      <c r="L296" s="13">
        <v>1</v>
      </c>
      <c r="M296" s="13">
        <v>1</v>
      </c>
      <c r="N296" s="14"/>
      <c r="O296" s="14"/>
      <c r="P296" s="14"/>
      <c r="Q296" s="14"/>
      <c r="R296" s="14"/>
      <c r="S296" s="14"/>
    </row>
    <row r="297" spans="1:19" ht="52.15" customHeight="1" x14ac:dyDescent="0.2">
      <c r="A297" s="367" t="str">
        <f>[3]Лист_1!C89</f>
        <v>Игровой комплект АК-25 Хищник</v>
      </c>
      <c r="B297" s="368"/>
      <c r="C297" s="368"/>
      <c r="D297" s="369"/>
      <c r="E297" s="13">
        <v>2179</v>
      </c>
      <c r="F297" s="13" t="s">
        <v>557</v>
      </c>
      <c r="G297" s="13"/>
      <c r="H297" s="13" t="str">
        <f>[3]Лист_1!J89</f>
        <v>П0000792</v>
      </c>
      <c r="I297" s="13">
        <v>2023</v>
      </c>
      <c r="J297" s="40">
        <v>17071</v>
      </c>
      <c r="K297" s="13"/>
      <c r="L297" s="13">
        <v>1</v>
      </c>
      <c r="M297" s="13">
        <v>1</v>
      </c>
      <c r="N297" s="14"/>
      <c r="O297" s="14"/>
      <c r="P297" s="14"/>
      <c r="Q297" s="14"/>
      <c r="R297" s="14"/>
      <c r="S297" s="14"/>
    </row>
    <row r="298" spans="1:19" ht="52.15" customHeight="1" x14ac:dyDescent="0.2">
      <c r="A298" s="367" t="str">
        <f>[3]Лист_1!C90</f>
        <v>Игровой комплект АК-25 Хищник</v>
      </c>
      <c r="B298" s="368"/>
      <c r="C298" s="368"/>
      <c r="D298" s="369"/>
      <c r="E298" s="13">
        <v>2180</v>
      </c>
      <c r="F298" s="13" t="s">
        <v>557</v>
      </c>
      <c r="G298" s="13"/>
      <c r="H298" s="13" t="str">
        <f>[3]Лист_1!J90</f>
        <v>П0000791</v>
      </c>
      <c r="I298" s="13">
        <v>2023</v>
      </c>
      <c r="J298" s="40">
        <v>17071</v>
      </c>
      <c r="K298" s="13"/>
      <c r="L298" s="13">
        <v>1</v>
      </c>
      <c r="M298" s="13">
        <v>1</v>
      </c>
      <c r="N298" s="14"/>
      <c r="O298" s="14"/>
      <c r="P298" s="14"/>
      <c r="Q298" s="14"/>
      <c r="R298" s="14"/>
      <c r="S298" s="14"/>
    </row>
    <row r="299" spans="1:19" ht="52.15" customHeight="1" x14ac:dyDescent="0.2">
      <c r="A299" s="367" t="str">
        <f>[3]Лист_1!C91</f>
        <v>Игровой комплект АК-25 Хищник</v>
      </c>
      <c r="B299" s="368"/>
      <c r="C299" s="368"/>
      <c r="D299" s="369"/>
      <c r="E299" s="13">
        <v>2181</v>
      </c>
      <c r="F299" s="13" t="s">
        <v>557</v>
      </c>
      <c r="G299" s="13"/>
      <c r="H299" s="13" t="str">
        <f>[3]Лист_1!J91</f>
        <v>П0000789</v>
      </c>
      <c r="I299" s="13">
        <v>2023</v>
      </c>
      <c r="J299" s="40">
        <v>17071</v>
      </c>
      <c r="K299" s="13"/>
      <c r="L299" s="13">
        <v>1</v>
      </c>
      <c r="M299" s="13">
        <v>1</v>
      </c>
      <c r="N299" s="14"/>
      <c r="O299" s="14"/>
      <c r="P299" s="14"/>
      <c r="Q299" s="14"/>
      <c r="R299" s="14"/>
      <c r="S299" s="14"/>
    </row>
    <row r="300" spans="1:19" ht="52.15" customHeight="1" x14ac:dyDescent="0.2">
      <c r="A300" s="367" t="str">
        <f>[3]Лист_1!C92</f>
        <v>Игровой комплект АК-25 Хищник</v>
      </c>
      <c r="B300" s="368"/>
      <c r="C300" s="368"/>
      <c r="D300" s="369"/>
      <c r="E300" s="13">
        <v>2182</v>
      </c>
      <c r="F300" s="13" t="s">
        <v>557</v>
      </c>
      <c r="G300" s="13"/>
      <c r="H300" s="13" t="str">
        <f>[3]Лист_1!J92</f>
        <v>П0000793</v>
      </c>
      <c r="I300" s="13">
        <v>2023</v>
      </c>
      <c r="J300" s="40">
        <v>17071</v>
      </c>
      <c r="K300" s="13"/>
      <c r="L300" s="13">
        <v>1</v>
      </c>
      <c r="M300" s="13">
        <v>1</v>
      </c>
      <c r="N300" s="14"/>
      <c r="O300" s="14"/>
      <c r="P300" s="14"/>
      <c r="Q300" s="14"/>
      <c r="R300" s="14"/>
      <c r="S300" s="14"/>
    </row>
    <row r="301" spans="1:19" ht="52.15" customHeight="1" x14ac:dyDescent="0.2">
      <c r="A301" s="367" t="str">
        <f>[3]Лист_1!C93</f>
        <v>Игровой комплект АК-25 Хищник</v>
      </c>
      <c r="B301" s="368"/>
      <c r="C301" s="368"/>
      <c r="D301" s="369"/>
      <c r="E301" s="13">
        <v>2183</v>
      </c>
      <c r="F301" s="13" t="s">
        <v>557</v>
      </c>
      <c r="G301" s="13"/>
      <c r="H301" s="13" t="str">
        <f>[3]Лист_1!J93</f>
        <v>П0000794</v>
      </c>
      <c r="I301" s="13">
        <v>2023</v>
      </c>
      <c r="J301" s="40">
        <v>17071</v>
      </c>
      <c r="K301" s="13"/>
      <c r="L301" s="13">
        <v>1</v>
      </c>
      <c r="M301" s="13">
        <v>1</v>
      </c>
      <c r="N301" s="14"/>
      <c r="O301" s="14"/>
      <c r="P301" s="14"/>
      <c r="Q301" s="14"/>
      <c r="R301" s="14"/>
      <c r="S301" s="14"/>
    </row>
    <row r="302" spans="1:19" ht="52.15" customHeight="1" x14ac:dyDescent="0.2">
      <c r="A302" s="367" t="str">
        <f>[3]Лист_1!C94</f>
        <v>Игровой комплект АК-25 Хищник</v>
      </c>
      <c r="B302" s="368"/>
      <c r="C302" s="368"/>
      <c r="D302" s="369"/>
      <c r="E302" s="13">
        <v>2184</v>
      </c>
      <c r="F302" s="13" t="s">
        <v>557</v>
      </c>
      <c r="G302" s="13"/>
      <c r="H302" s="13" t="str">
        <f>[3]Лист_1!J94</f>
        <v>П0000788</v>
      </c>
      <c r="I302" s="13">
        <v>2023</v>
      </c>
      <c r="J302" s="40">
        <v>17071</v>
      </c>
      <c r="K302" s="13"/>
      <c r="L302" s="13">
        <v>1</v>
      </c>
      <c r="M302" s="13">
        <v>1</v>
      </c>
      <c r="N302" s="14"/>
      <c r="O302" s="14"/>
      <c r="P302" s="14"/>
      <c r="Q302" s="14"/>
      <c r="R302" s="14"/>
      <c r="S302" s="14"/>
    </row>
    <row r="303" spans="1:19" ht="52.15" customHeight="1" x14ac:dyDescent="0.2">
      <c r="A303" s="367" t="str">
        <f>[3]Лист_1!C95</f>
        <v>Игровой комплект АК-15 РАТНИК</v>
      </c>
      <c r="B303" s="368"/>
      <c r="C303" s="368"/>
      <c r="D303" s="369"/>
      <c r="E303" s="13">
        <v>2185</v>
      </c>
      <c r="F303" s="13" t="s">
        <v>557</v>
      </c>
      <c r="G303" s="13"/>
      <c r="H303" s="13" t="str">
        <f>[3]Лист_1!J95</f>
        <v>П0000795</v>
      </c>
      <c r="I303" s="13">
        <v>2023</v>
      </c>
      <c r="J303" s="40">
        <v>23900</v>
      </c>
      <c r="K303" s="13"/>
      <c r="L303" s="13">
        <v>1</v>
      </c>
      <c r="M303" s="13">
        <v>1</v>
      </c>
      <c r="N303" s="14"/>
      <c r="O303" s="14"/>
      <c r="P303" s="14"/>
      <c r="Q303" s="14"/>
      <c r="R303" s="14"/>
      <c r="S303" s="14"/>
    </row>
    <row r="304" spans="1:19" ht="52.15" customHeight="1" x14ac:dyDescent="0.2">
      <c r="A304" s="367" t="str">
        <f>[3]Лист_1!C96</f>
        <v>Игровой комплект АR-15 РЕЙНДЖЕР</v>
      </c>
      <c r="B304" s="368"/>
      <c r="C304" s="368"/>
      <c r="D304" s="369"/>
      <c r="E304" s="13">
        <v>2186</v>
      </c>
      <c r="F304" s="13" t="s">
        <v>557</v>
      </c>
      <c r="G304" s="13"/>
      <c r="H304" s="13" t="str">
        <f>[3]Лист_1!J96</f>
        <v>П0000797</v>
      </c>
      <c r="I304" s="13">
        <v>2023</v>
      </c>
      <c r="J304" s="40">
        <v>25400</v>
      </c>
      <c r="K304" s="13"/>
      <c r="L304" s="13">
        <v>1</v>
      </c>
      <c r="M304" s="13">
        <v>1</v>
      </c>
      <c r="N304" s="14"/>
      <c r="O304" s="14"/>
      <c r="P304" s="14"/>
      <c r="Q304" s="14"/>
      <c r="R304" s="14"/>
      <c r="S304" s="14"/>
    </row>
    <row r="305" spans="1:19" ht="52.15" customHeight="1" x14ac:dyDescent="0.2">
      <c r="A305" s="367" t="str">
        <f>[3]Лист_1!C97</f>
        <v>Игровой комплект АR-15 РЕЙНДЖЕР</v>
      </c>
      <c r="B305" s="368"/>
      <c r="C305" s="368"/>
      <c r="D305" s="369"/>
      <c r="E305" s="13">
        <v>2187</v>
      </c>
      <c r="F305" s="13" t="s">
        <v>557</v>
      </c>
      <c r="G305" s="13"/>
      <c r="H305" s="13" t="str">
        <f>[3]Лист_1!J97</f>
        <v>П0000798</v>
      </c>
      <c r="I305" s="13">
        <v>2023</v>
      </c>
      <c r="J305" s="40">
        <v>25400</v>
      </c>
      <c r="K305" s="13"/>
      <c r="L305" s="13">
        <v>1</v>
      </c>
      <c r="M305" s="13">
        <v>1</v>
      </c>
      <c r="N305" s="14"/>
      <c r="O305" s="14"/>
      <c r="P305" s="14"/>
      <c r="Q305" s="14"/>
      <c r="R305" s="14"/>
      <c r="S305" s="14"/>
    </row>
    <row r="306" spans="1:19" ht="52.15" customHeight="1" x14ac:dyDescent="0.2">
      <c r="A306" s="367" t="str">
        <f>[3]Лист_1!C98</f>
        <v>Игровой комплект MP-9LT ФЕНИКС</v>
      </c>
      <c r="B306" s="368"/>
      <c r="C306" s="368"/>
      <c r="D306" s="369"/>
      <c r="E306" s="13">
        <v>2188</v>
      </c>
      <c r="F306" s="13" t="s">
        <v>557</v>
      </c>
      <c r="G306" s="13"/>
      <c r="H306" s="13" t="str">
        <f>[3]Лист_1!J98</f>
        <v>П0000799</v>
      </c>
      <c r="I306" s="13">
        <v>2023</v>
      </c>
      <c r="J306" s="40">
        <v>21600</v>
      </c>
      <c r="K306" s="13"/>
      <c r="L306" s="13">
        <v>1</v>
      </c>
      <c r="M306" s="13">
        <v>1</v>
      </c>
      <c r="N306" s="14"/>
      <c r="O306" s="14"/>
      <c r="P306" s="14"/>
      <c r="Q306" s="14"/>
      <c r="R306" s="14"/>
      <c r="S306" s="14"/>
    </row>
    <row r="307" spans="1:19" ht="52.15" customHeight="1" x14ac:dyDescent="0.2">
      <c r="A307" s="367" t="str">
        <f>[3]Лист_1!C99</f>
        <v>Игровой комплект MP-9LT ФЕНИКС</v>
      </c>
      <c r="B307" s="368"/>
      <c r="C307" s="368"/>
      <c r="D307" s="369"/>
      <c r="E307" s="13">
        <v>2189</v>
      </c>
      <c r="F307" s="13" t="s">
        <v>557</v>
      </c>
      <c r="G307" s="13"/>
      <c r="H307" s="13" t="str">
        <f>[3]Лист_1!J99</f>
        <v>П0000801</v>
      </c>
      <c r="I307" s="13">
        <v>2023</v>
      </c>
      <c r="J307" s="40">
        <v>21600</v>
      </c>
      <c r="K307" s="13"/>
      <c r="L307" s="13">
        <v>1</v>
      </c>
      <c r="M307" s="13">
        <v>1</v>
      </c>
      <c r="N307" s="14"/>
      <c r="O307" s="14"/>
      <c r="P307" s="14"/>
      <c r="Q307" s="14"/>
      <c r="R307" s="14"/>
      <c r="S307" s="14"/>
    </row>
    <row r="308" spans="1:19" ht="52.15" customHeight="1" x14ac:dyDescent="0.2">
      <c r="A308" s="367" t="str">
        <f>[3]Лист_1!C100</f>
        <v>Игровой комплект MP-9LT ФЕНИКС</v>
      </c>
      <c r="B308" s="368"/>
      <c r="C308" s="368"/>
      <c r="D308" s="369"/>
      <c r="E308" s="13">
        <v>2190</v>
      </c>
      <c r="F308" s="13" t="s">
        <v>557</v>
      </c>
      <c r="G308" s="13"/>
      <c r="H308" s="13" t="str">
        <f>[3]Лист_1!J100</f>
        <v>П0000800</v>
      </c>
      <c r="I308" s="13">
        <v>2023</v>
      </c>
      <c r="J308" s="40">
        <v>21600</v>
      </c>
      <c r="K308" s="13"/>
      <c r="L308" s="13">
        <v>1</v>
      </c>
      <c r="M308" s="13">
        <v>1</v>
      </c>
      <c r="N308" s="14"/>
      <c r="O308" s="14"/>
      <c r="P308" s="14"/>
      <c r="Q308" s="14"/>
      <c r="R308" s="14"/>
      <c r="S308" s="14"/>
    </row>
    <row r="309" spans="1:19" ht="52.15" customHeight="1" x14ac:dyDescent="0.2">
      <c r="A309" s="367" t="str">
        <f>[3]Лист_1!C101</f>
        <v>Умная боевая база</v>
      </c>
      <c r="B309" s="368"/>
      <c r="C309" s="368"/>
      <c r="D309" s="369"/>
      <c r="E309" s="13">
        <v>2191</v>
      </c>
      <c r="F309" s="13" t="s">
        <v>557</v>
      </c>
      <c r="G309" s="13"/>
      <c r="H309" s="13" t="str">
        <f>[3]Лист_1!J101</f>
        <v>П0000820</v>
      </c>
      <c r="I309" s="13">
        <v>2023</v>
      </c>
      <c r="J309" s="40">
        <v>11500</v>
      </c>
      <c r="K309" s="13"/>
      <c r="L309" s="13">
        <v>1</v>
      </c>
      <c r="M309" s="13">
        <v>1</v>
      </c>
      <c r="N309" s="14"/>
      <c r="O309" s="14"/>
      <c r="P309" s="14"/>
      <c r="Q309" s="14"/>
      <c r="R309" s="14"/>
      <c r="S309" s="14"/>
    </row>
    <row r="310" spans="1:19" ht="52.15" customHeight="1" x14ac:dyDescent="0.2">
      <c r="A310" s="374" t="str">
        <f>[3]Лист_1!C102</f>
        <v>Умная боевая база</v>
      </c>
      <c r="B310" s="375"/>
      <c r="C310" s="375"/>
      <c r="D310" s="376"/>
      <c r="E310" s="13">
        <v>2192</v>
      </c>
      <c r="F310" s="13" t="s">
        <v>557</v>
      </c>
      <c r="G310" s="13"/>
      <c r="H310" s="13" t="str">
        <f>[3]Лист_1!J102</f>
        <v>П0000819</v>
      </c>
      <c r="I310" s="13">
        <v>2023</v>
      </c>
      <c r="J310" s="40">
        <v>11500</v>
      </c>
      <c r="K310" s="13"/>
      <c r="L310" s="13">
        <v>1</v>
      </c>
      <c r="M310" s="13">
        <v>1</v>
      </c>
      <c r="N310" s="14"/>
      <c r="O310" s="14"/>
      <c r="P310" s="14"/>
      <c r="Q310" s="14"/>
      <c r="R310" s="14"/>
      <c r="S310" s="14"/>
    </row>
    <row r="311" spans="1:19" ht="52.15" customHeight="1" x14ac:dyDescent="0.2">
      <c r="A311" s="374" t="s">
        <v>743</v>
      </c>
      <c r="B311" s="375"/>
      <c r="C311" s="375"/>
      <c r="D311" s="376"/>
      <c r="E311" s="13">
        <v>2193</v>
      </c>
      <c r="F311" s="13" t="s">
        <v>557</v>
      </c>
      <c r="G311" s="13"/>
      <c r="H311" s="13" t="str">
        <f>[3]Лист_1!J103</f>
        <v>П0000887</v>
      </c>
      <c r="I311" s="13">
        <v>2023</v>
      </c>
      <c r="J311" s="40">
        <v>24900</v>
      </c>
      <c r="K311" s="13"/>
      <c r="L311" s="13">
        <v>1</v>
      </c>
      <c r="M311" s="13">
        <v>1</v>
      </c>
      <c r="N311" s="14"/>
      <c r="O311" s="14"/>
      <c r="P311" s="14"/>
      <c r="Q311" s="14"/>
      <c r="R311" s="14"/>
      <c r="S311" s="14"/>
    </row>
    <row r="312" spans="1:19" ht="52.15" customHeight="1" x14ac:dyDescent="0.2">
      <c r="A312" s="367" t="str">
        <f>[3]Лист_1!C105</f>
        <v>Стойка под телевизор Novigo до 75 кг</v>
      </c>
      <c r="B312" s="368"/>
      <c r="C312" s="368"/>
      <c r="D312" s="369"/>
      <c r="E312" s="13">
        <v>2194</v>
      </c>
      <c r="F312" s="13" t="s">
        <v>659</v>
      </c>
      <c r="G312" s="13"/>
      <c r="H312" s="13" t="str">
        <f>[3]Лист_1!J105</f>
        <v>285</v>
      </c>
      <c r="I312" s="13">
        <v>2015</v>
      </c>
      <c r="J312" s="40">
        <v>14000</v>
      </c>
      <c r="K312" s="13"/>
      <c r="L312" s="13">
        <v>1</v>
      </c>
      <c r="M312" s="13">
        <v>1</v>
      </c>
      <c r="N312" s="14"/>
      <c r="O312" s="14"/>
      <c r="P312" s="14"/>
      <c r="Q312" s="14"/>
      <c r="R312" s="14"/>
      <c r="S312" s="14"/>
    </row>
    <row r="313" spans="1:19" ht="52.15" customHeight="1" x14ac:dyDescent="0.2">
      <c r="A313" s="367" t="str">
        <f>[3]Лист_1!C106</f>
        <v>ММГ АКМ Шпон дер, стац/прикл, плюс подсумок АКМ (ВПО-911)</v>
      </c>
      <c r="B313" s="368"/>
      <c r="C313" s="368"/>
      <c r="D313" s="369"/>
      <c r="E313" s="13">
        <v>2195</v>
      </c>
      <c r="F313" s="13" t="s">
        <v>659</v>
      </c>
      <c r="G313" s="13"/>
      <c r="H313" s="13" t="str">
        <f>[3]Лист_1!J106</f>
        <v>00000089</v>
      </c>
      <c r="I313" s="13">
        <v>2015</v>
      </c>
      <c r="J313" s="40">
        <v>11900</v>
      </c>
      <c r="K313" s="13"/>
      <c r="L313" s="13">
        <v>1</v>
      </c>
      <c r="M313" s="13">
        <v>1</v>
      </c>
      <c r="N313" s="14"/>
      <c r="O313" s="14"/>
      <c r="P313" s="14"/>
      <c r="Q313" s="14"/>
      <c r="R313" s="14"/>
      <c r="S313" s="14"/>
    </row>
    <row r="314" spans="1:19" ht="52.15" customHeight="1" x14ac:dyDescent="0.2">
      <c r="A314" s="367" t="str">
        <f>[3]Лист_1!C107</f>
        <v>Ноутбук Lenovo IdeaPad G5045 (80G301TWRK)</v>
      </c>
      <c r="B314" s="368"/>
      <c r="C314" s="368"/>
      <c r="D314" s="369"/>
      <c r="E314" s="13">
        <v>2196</v>
      </c>
      <c r="F314" s="13" t="s">
        <v>659</v>
      </c>
      <c r="G314" s="13"/>
      <c r="H314" s="13" t="str">
        <f>[3]Лист_1!J107</f>
        <v>П0000068</v>
      </c>
      <c r="I314" s="13">
        <v>2016</v>
      </c>
      <c r="J314" s="40">
        <v>41188.800000000003</v>
      </c>
      <c r="K314" s="13"/>
      <c r="L314" s="13">
        <v>1</v>
      </c>
      <c r="M314" s="13">
        <v>1</v>
      </c>
      <c r="N314" s="14"/>
      <c r="O314" s="14"/>
      <c r="P314" s="14"/>
      <c r="Q314" s="14"/>
      <c r="R314" s="14"/>
      <c r="S314" s="14"/>
    </row>
    <row r="315" spans="1:19" ht="52.15" customHeight="1" x14ac:dyDescent="0.2">
      <c r="A315" s="367" t="str">
        <f>[3]Лист_1!C108</f>
        <v>МФУ лазерное НР 132</v>
      </c>
      <c r="B315" s="368"/>
      <c r="C315" s="368"/>
      <c r="D315" s="369"/>
      <c r="E315" s="13">
        <v>2197</v>
      </c>
      <c r="F315" s="13" t="s">
        <v>659</v>
      </c>
      <c r="G315" s="13"/>
      <c r="H315" s="13" t="str">
        <f>[3]Лист_1!J108</f>
        <v>П0000266</v>
      </c>
      <c r="I315" s="13">
        <v>2017</v>
      </c>
      <c r="J315" s="40">
        <v>14000</v>
      </c>
      <c r="K315" s="13"/>
      <c r="L315" s="13">
        <v>1</v>
      </c>
      <c r="M315" s="13">
        <v>1</v>
      </c>
      <c r="N315" s="14"/>
      <c r="O315" s="14"/>
      <c r="P315" s="14"/>
      <c r="Q315" s="14"/>
      <c r="R315" s="14"/>
      <c r="S315" s="14"/>
    </row>
    <row r="316" spans="1:19" ht="52.15" customHeight="1" x14ac:dyDescent="0.2">
      <c r="A316" s="367" t="str">
        <f>[3]Лист_1!C109</f>
        <v>ММГ АКМ Шпон дер, стац/прикл, плюс подсумок АКМ (ВПО-911)</v>
      </c>
      <c r="B316" s="368"/>
      <c r="C316" s="368"/>
      <c r="D316" s="369"/>
      <c r="E316" s="13">
        <v>2198</v>
      </c>
      <c r="F316" s="13" t="s">
        <v>659</v>
      </c>
      <c r="G316" s="13"/>
      <c r="H316" s="13" t="str">
        <f>[3]Лист_1!J109</f>
        <v>00000090</v>
      </c>
      <c r="I316" s="13">
        <v>2015</v>
      </c>
      <c r="J316" s="40">
        <v>11900</v>
      </c>
      <c r="K316" s="13"/>
      <c r="L316" s="13">
        <v>1</v>
      </c>
      <c r="M316" s="13">
        <v>1</v>
      </c>
      <c r="N316" s="14"/>
      <c r="O316" s="14"/>
      <c r="P316" s="14"/>
      <c r="Q316" s="14"/>
      <c r="R316" s="14"/>
      <c r="S316" s="14"/>
    </row>
    <row r="317" spans="1:19" ht="52.15" customHeight="1" x14ac:dyDescent="0.2">
      <c r="A317" s="367" t="str">
        <f>[3]Лист_1!C110</f>
        <v>ММГ АКМ Шпон дер, стац/прикл, плюс подсумок АКМ (ВПО-911)</v>
      </c>
      <c r="B317" s="368"/>
      <c r="C317" s="368"/>
      <c r="D317" s="369"/>
      <c r="E317" s="13">
        <v>2199</v>
      </c>
      <c r="F317" s="13" t="s">
        <v>659</v>
      </c>
      <c r="G317" s="13"/>
      <c r="H317" s="13" t="str">
        <f>[3]Лист_1!J110</f>
        <v>00000085</v>
      </c>
      <c r="I317" s="13">
        <v>2015</v>
      </c>
      <c r="J317" s="40">
        <v>11900</v>
      </c>
      <c r="K317" s="13"/>
      <c r="L317" s="13">
        <v>1</v>
      </c>
      <c r="M317" s="13">
        <v>1</v>
      </c>
      <c r="N317" s="14"/>
      <c r="O317" s="14"/>
      <c r="P317" s="14"/>
      <c r="Q317" s="14"/>
      <c r="R317" s="14"/>
      <c r="S317" s="14"/>
    </row>
    <row r="318" spans="1:19" ht="52.15" customHeight="1" x14ac:dyDescent="0.2">
      <c r="A318" s="367" t="str">
        <f>[3]Лист_1!C111</f>
        <v>ММГ АКМ Шпон дер, стац/прикл, плюс подсумок АКМ (ВПО-911)</v>
      </c>
      <c r="B318" s="368"/>
      <c r="C318" s="368"/>
      <c r="D318" s="369"/>
      <c r="E318" s="13">
        <v>2200</v>
      </c>
      <c r="F318" s="13" t="s">
        <v>659</v>
      </c>
      <c r="G318" s="13"/>
      <c r="H318" s="13" t="str">
        <f>[3]Лист_1!J111</f>
        <v>00000086</v>
      </c>
      <c r="I318" s="13">
        <v>2015</v>
      </c>
      <c r="J318" s="40">
        <v>11900</v>
      </c>
      <c r="K318" s="13"/>
      <c r="L318" s="13">
        <v>1</v>
      </c>
      <c r="M318" s="13">
        <v>1</v>
      </c>
      <c r="N318" s="14"/>
      <c r="O318" s="14"/>
      <c r="P318" s="14"/>
      <c r="Q318" s="14"/>
      <c r="R318" s="14"/>
      <c r="S318" s="14"/>
    </row>
    <row r="319" spans="1:19" ht="52.15" customHeight="1" x14ac:dyDescent="0.2">
      <c r="A319" s="367" t="str">
        <f>[3]Лист_1!C112</f>
        <v>ММГ АКМ Шпон дер, стац/прикл, плюс подсумок АКМ (ВПО-911)</v>
      </c>
      <c r="B319" s="368"/>
      <c r="C319" s="368"/>
      <c r="D319" s="369"/>
      <c r="E319" s="13">
        <v>2201</v>
      </c>
      <c r="F319" s="13" t="s">
        <v>659</v>
      </c>
      <c r="G319" s="13"/>
      <c r="H319" s="13" t="str">
        <f>[3]Лист_1!J112</f>
        <v>00000087</v>
      </c>
      <c r="I319" s="13">
        <v>2015</v>
      </c>
      <c r="J319" s="40">
        <v>11900</v>
      </c>
      <c r="K319" s="13"/>
      <c r="L319" s="13">
        <v>1</v>
      </c>
      <c r="M319" s="13">
        <v>1</v>
      </c>
      <c r="N319" s="14"/>
      <c r="O319" s="14"/>
      <c r="P319" s="14"/>
      <c r="Q319" s="14"/>
      <c r="R319" s="14"/>
      <c r="S319" s="14"/>
    </row>
    <row r="320" spans="1:19" ht="52.15" customHeight="1" x14ac:dyDescent="0.2">
      <c r="A320" s="367" t="str">
        <f>[3]Лист_1!C113</f>
        <v>ЖК Телевизор 48"</v>
      </c>
      <c r="B320" s="368"/>
      <c r="C320" s="368"/>
      <c r="D320" s="369"/>
      <c r="E320" s="13">
        <v>2202</v>
      </c>
      <c r="F320" s="13" t="s">
        <v>659</v>
      </c>
      <c r="G320" s="13"/>
      <c r="H320" s="13" t="str">
        <f>[3]Лист_1!J113</f>
        <v>284</v>
      </c>
      <c r="I320" s="13">
        <v>2015</v>
      </c>
      <c r="J320" s="40">
        <v>46000</v>
      </c>
      <c r="K320" s="13"/>
      <c r="L320" s="13">
        <v>1</v>
      </c>
      <c r="M320" s="13">
        <v>1</v>
      </c>
      <c r="N320" s="14"/>
      <c r="O320" s="14"/>
      <c r="P320" s="14"/>
      <c r="Q320" s="14"/>
      <c r="R320" s="14"/>
      <c r="S320" s="14"/>
    </row>
    <row r="321" spans="1:19" ht="52.15" customHeight="1" x14ac:dyDescent="0.2">
      <c r="A321" s="367" t="str">
        <f>[3]Лист_1!C114</f>
        <v>ММГ АКМ Шпон дер, стац/прикл, плюс подсумок АКМ (ВПО-911)</v>
      </c>
      <c r="B321" s="368"/>
      <c r="C321" s="368"/>
      <c r="D321" s="369"/>
      <c r="E321" s="13">
        <v>2203</v>
      </c>
      <c r="F321" s="13" t="s">
        <v>659</v>
      </c>
      <c r="G321" s="13"/>
      <c r="H321" s="13" t="str">
        <f>[3]Лист_1!J114</f>
        <v>00000088</v>
      </c>
      <c r="I321" s="13">
        <v>2015</v>
      </c>
      <c r="J321" s="40">
        <v>11900</v>
      </c>
      <c r="K321" s="13"/>
      <c r="L321" s="13">
        <v>1</v>
      </c>
      <c r="M321" s="13">
        <v>1</v>
      </c>
      <c r="N321" s="14"/>
      <c r="O321" s="14"/>
      <c r="P321" s="14"/>
      <c r="Q321" s="14"/>
      <c r="R321" s="14"/>
      <c r="S321" s="14"/>
    </row>
    <row r="322" spans="1:19" ht="52.15" customHeight="1" x14ac:dyDescent="0.2">
      <c r="A322" s="367" t="str">
        <f>[3]Лист_1!C115</f>
        <v>Ноутбук 15,6" Lenovo Z510 (HD) i5 4200M</v>
      </c>
      <c r="B322" s="368"/>
      <c r="C322" s="368"/>
      <c r="D322" s="369"/>
      <c r="E322" s="13">
        <v>2204</v>
      </c>
      <c r="F322" s="13" t="s">
        <v>659</v>
      </c>
      <c r="G322" s="13"/>
      <c r="H322" s="13" t="str">
        <f>[3]Лист_1!J115</f>
        <v>253</v>
      </c>
      <c r="I322" s="13">
        <v>2015</v>
      </c>
      <c r="J322" s="40">
        <v>30000</v>
      </c>
      <c r="K322" s="13"/>
      <c r="L322" s="13">
        <v>1</v>
      </c>
      <c r="M322" s="13">
        <v>1</v>
      </c>
      <c r="N322" s="14"/>
      <c r="O322" s="14"/>
      <c r="P322" s="14"/>
      <c r="Q322" s="14"/>
      <c r="R322" s="14"/>
      <c r="S322" s="14"/>
    </row>
    <row r="323" spans="1:19" ht="52.15" customHeight="1" x14ac:dyDescent="0.2">
      <c r="A323" s="367" t="str">
        <f>[3]Лист_1!C116</f>
        <v>Телевизор ЖК Sharp</v>
      </c>
      <c r="B323" s="368"/>
      <c r="C323" s="368"/>
      <c r="D323" s="369"/>
      <c r="E323" s="13">
        <v>2205</v>
      </c>
      <c r="F323" s="13" t="s">
        <v>659</v>
      </c>
      <c r="G323" s="13"/>
      <c r="H323" s="13" t="str">
        <f>[3]Лист_1!J116</f>
        <v>03136120</v>
      </c>
      <c r="I323" s="13">
        <v>2012</v>
      </c>
      <c r="J323" s="40">
        <v>86206.9</v>
      </c>
      <c r="K323" s="13"/>
      <c r="L323" s="13">
        <v>1</v>
      </c>
      <c r="M323" s="13">
        <v>1</v>
      </c>
      <c r="N323" s="14"/>
      <c r="O323" s="14"/>
      <c r="P323" s="14"/>
      <c r="Q323" s="14"/>
      <c r="R323" s="14"/>
      <c r="S323" s="14"/>
    </row>
    <row r="324" spans="1:19" ht="52.15" customHeight="1" x14ac:dyDescent="0.2">
      <c r="A324" s="367" t="str">
        <f>[3]Лист_1!C117</f>
        <v>ММГ АКМ Шпон дер, стац/прикл, плюс подсумок АКМ (ВПО-911)</v>
      </c>
      <c r="B324" s="368"/>
      <c r="C324" s="368"/>
      <c r="D324" s="369"/>
      <c r="E324" s="13">
        <v>2206</v>
      </c>
      <c r="F324" s="13" t="s">
        <v>659</v>
      </c>
      <c r="G324" s="13"/>
      <c r="H324" s="13" t="str">
        <f>[3]Лист_1!J117</f>
        <v>00000084</v>
      </c>
      <c r="I324" s="13">
        <v>2015</v>
      </c>
      <c r="J324" s="40">
        <v>11900</v>
      </c>
      <c r="K324" s="13"/>
      <c r="L324" s="13">
        <v>1</v>
      </c>
      <c r="M324" s="13">
        <v>1</v>
      </c>
      <c r="N324" s="14"/>
      <c r="O324" s="14"/>
      <c r="P324" s="14"/>
      <c r="Q324" s="14"/>
      <c r="R324" s="14"/>
      <c r="S324" s="14"/>
    </row>
    <row r="325" spans="1:19" ht="52.15" customHeight="1" x14ac:dyDescent="0.2">
      <c r="A325" s="367" t="str">
        <f>[3]Лист_1!C118</f>
        <v>ММГ АКМ Шпон дер, стац/прикл, плюс подсумок АКМ (ВПО-911)</v>
      </c>
      <c r="B325" s="368"/>
      <c r="C325" s="368"/>
      <c r="D325" s="369"/>
      <c r="E325" s="13">
        <v>2207</v>
      </c>
      <c r="F325" s="13" t="s">
        <v>659</v>
      </c>
      <c r="G325" s="13"/>
      <c r="H325" s="13" t="str">
        <f>[3]Лист_1!J118</f>
        <v>00000083</v>
      </c>
      <c r="I325" s="13">
        <v>2015</v>
      </c>
      <c r="J325" s="40">
        <v>11900</v>
      </c>
      <c r="K325" s="13"/>
      <c r="L325" s="13">
        <v>1</v>
      </c>
      <c r="M325" s="13">
        <v>1</v>
      </c>
      <c r="N325" s="14"/>
      <c r="O325" s="14"/>
      <c r="P325" s="14"/>
      <c r="Q325" s="14"/>
      <c r="R325" s="14"/>
      <c r="S325" s="14"/>
    </row>
    <row r="326" spans="1:19" ht="52.15" customHeight="1" x14ac:dyDescent="0.2">
      <c r="A326" s="367" t="str">
        <f>[3]Лист_1!C120</f>
        <v>Проектор короткофокусный Epson ЕВ-530</v>
      </c>
      <c r="B326" s="368"/>
      <c r="C326" s="368"/>
      <c r="D326" s="369"/>
      <c r="E326" s="13">
        <v>2208</v>
      </c>
      <c r="F326" s="13" t="s">
        <v>738</v>
      </c>
      <c r="G326" s="13"/>
      <c r="H326" s="13" t="str">
        <f>[3]Лист_1!J120</f>
        <v>П0000182</v>
      </c>
      <c r="I326" s="13">
        <v>2017</v>
      </c>
      <c r="J326" s="40">
        <v>74000</v>
      </c>
      <c r="K326" s="40">
        <v>22199.72</v>
      </c>
      <c r="L326" s="13">
        <v>1</v>
      </c>
      <c r="M326" s="13">
        <v>1</v>
      </c>
      <c r="N326" s="14"/>
      <c r="O326" s="14"/>
      <c r="P326" s="14"/>
      <c r="Q326" s="14"/>
      <c r="R326" s="14"/>
      <c r="S326" s="14"/>
    </row>
    <row r="327" spans="1:19" ht="52.15" customHeight="1" x14ac:dyDescent="0.2">
      <c r="A327" s="367" t="str">
        <f>[3]Лист_1!C121</f>
        <v>Звукоусилительная аппаратура(в комплекте:микшер,4пот.микрофона)</v>
      </c>
      <c r="B327" s="368"/>
      <c r="C327" s="368"/>
      <c r="D327" s="369"/>
      <c r="E327" s="13">
        <v>2209</v>
      </c>
      <c r="F327" s="13" t="s">
        <v>738</v>
      </c>
      <c r="G327" s="13"/>
      <c r="H327" s="13" t="str">
        <f>[3]Лист_1!J121</f>
        <v>П0000192</v>
      </c>
      <c r="I327" s="13">
        <v>2017</v>
      </c>
      <c r="J327" s="40">
        <v>61600</v>
      </c>
      <c r="K327" s="40">
        <v>18480.28</v>
      </c>
      <c r="L327" s="13">
        <v>1</v>
      </c>
      <c r="M327" s="13">
        <v>1</v>
      </c>
      <c r="N327" s="14"/>
      <c r="O327" s="14"/>
      <c r="P327" s="14"/>
      <c r="Q327" s="14"/>
      <c r="R327" s="14"/>
      <c r="S327" s="14"/>
    </row>
    <row r="328" spans="1:19" ht="52.15" customHeight="1" x14ac:dyDescent="0.2">
      <c r="A328" s="367" t="str">
        <f>[3]Лист_1!C122</f>
        <v>Интерактивная доска Smart Board SB480,77" с мобильной стойкой</v>
      </c>
      <c r="B328" s="368"/>
      <c r="C328" s="368"/>
      <c r="D328" s="369"/>
      <c r="E328" s="13">
        <v>2210</v>
      </c>
      <c r="F328" s="13" t="s">
        <v>738</v>
      </c>
      <c r="G328" s="13"/>
      <c r="H328" s="13" t="str">
        <f>[3]Лист_1!J122</f>
        <v>П0000191</v>
      </c>
      <c r="I328" s="13">
        <v>2017</v>
      </c>
      <c r="J328" s="40">
        <v>92900</v>
      </c>
      <c r="K328" s="40">
        <v>27869.72</v>
      </c>
      <c r="L328" s="13">
        <v>1</v>
      </c>
      <c r="M328" s="13">
        <v>1</v>
      </c>
      <c r="N328" s="14"/>
      <c r="O328" s="14"/>
      <c r="P328" s="14"/>
      <c r="Q328" s="14"/>
      <c r="R328" s="14"/>
      <c r="S328" s="14"/>
    </row>
    <row r="329" spans="1:19" ht="52.15" customHeight="1" x14ac:dyDescent="0.2">
      <c r="A329" s="367" t="str">
        <f>[3]Лист_1!C123</f>
        <v>МФУ (многофункциональное устройство) НР Laser Jet 3050</v>
      </c>
      <c r="B329" s="368"/>
      <c r="C329" s="368"/>
      <c r="D329" s="369"/>
      <c r="E329" s="13">
        <v>2211</v>
      </c>
      <c r="F329" s="13" t="s">
        <v>738</v>
      </c>
      <c r="G329" s="13"/>
      <c r="H329" s="13" t="str">
        <f>[3]Лист_1!J123</f>
        <v>1.101.04.013</v>
      </c>
      <c r="I329" s="13">
        <v>2017</v>
      </c>
      <c r="J329" s="40">
        <v>12740</v>
      </c>
      <c r="K329" s="13"/>
      <c r="L329" s="13">
        <v>1</v>
      </c>
      <c r="M329" s="13">
        <v>1</v>
      </c>
      <c r="N329" s="14"/>
      <c r="O329" s="14"/>
      <c r="P329" s="14"/>
      <c r="Q329" s="14"/>
      <c r="R329" s="14"/>
      <c r="S329" s="14"/>
    </row>
    <row r="330" spans="1:19" ht="52.15" customHeight="1" x14ac:dyDescent="0.2">
      <c r="A330" s="367" t="str">
        <f>[3]Лист_1!C124</f>
        <v>Ноутбук HP 250G6</v>
      </c>
      <c r="B330" s="368"/>
      <c r="C330" s="368"/>
      <c r="D330" s="369"/>
      <c r="E330" s="13">
        <v>2212</v>
      </c>
      <c r="F330" s="13" t="s">
        <v>738</v>
      </c>
      <c r="G330" s="13"/>
      <c r="H330" s="13" t="str">
        <f>[3]Лист_1!J124</f>
        <v>П0000188</v>
      </c>
      <c r="I330" s="13">
        <v>2017</v>
      </c>
      <c r="J330" s="40">
        <v>33500</v>
      </c>
      <c r="K330" s="13"/>
      <c r="L330" s="13">
        <v>1</v>
      </c>
      <c r="M330" s="13">
        <v>1</v>
      </c>
      <c r="N330" s="14"/>
      <c r="O330" s="14"/>
      <c r="P330" s="14"/>
      <c r="Q330" s="14"/>
      <c r="R330" s="14"/>
      <c r="S330" s="14"/>
    </row>
    <row r="331" spans="1:19" ht="52.15" customHeight="1" x14ac:dyDescent="0.2">
      <c r="A331" s="367" t="str">
        <f>[3]Лист_1!C125</f>
        <v>Компьютер Р 3.0</v>
      </c>
      <c r="B331" s="368"/>
      <c r="C331" s="368"/>
      <c r="D331" s="369"/>
      <c r="E331" s="13">
        <v>2213</v>
      </c>
      <c r="F331" s="13" t="s">
        <v>738</v>
      </c>
      <c r="G331" s="13"/>
      <c r="H331" s="13" t="str">
        <f>[3]Лист_1!J125</f>
        <v>1.101.04.012</v>
      </c>
      <c r="I331" s="13">
        <v>2007</v>
      </c>
      <c r="J331" s="40">
        <v>16860</v>
      </c>
      <c r="K331" s="13"/>
      <c r="L331" s="13">
        <v>1</v>
      </c>
      <c r="M331" s="13">
        <v>1</v>
      </c>
      <c r="N331" s="14"/>
      <c r="O331" s="14"/>
      <c r="P331" s="14"/>
      <c r="Q331" s="14"/>
      <c r="R331" s="14"/>
      <c r="S331" s="14"/>
    </row>
    <row r="332" spans="1:19" ht="52.15" customHeight="1" x14ac:dyDescent="0.2">
      <c r="A332" s="367" t="str">
        <f>[3]Лист_1!C126</f>
        <v>Ноутбук HP 250G6</v>
      </c>
      <c r="B332" s="368"/>
      <c r="C332" s="368"/>
      <c r="D332" s="369"/>
      <c r="E332" s="13">
        <v>2214</v>
      </c>
      <c r="F332" s="13" t="s">
        <v>738</v>
      </c>
      <c r="G332" s="13"/>
      <c r="H332" s="13" t="str">
        <f>[3]Лист_1!J126</f>
        <v>П0000186</v>
      </c>
      <c r="I332" s="13">
        <v>2017</v>
      </c>
      <c r="J332" s="40">
        <v>33500</v>
      </c>
      <c r="K332" s="13"/>
      <c r="L332" s="13">
        <v>1</v>
      </c>
      <c r="M332" s="13">
        <v>1</v>
      </c>
      <c r="N332" s="14"/>
      <c r="O332" s="14"/>
      <c r="P332" s="14"/>
      <c r="Q332" s="14"/>
      <c r="R332" s="14"/>
      <c r="S332" s="14"/>
    </row>
    <row r="333" spans="1:19" ht="52.15" customHeight="1" x14ac:dyDescent="0.2">
      <c r="A333" s="367" t="str">
        <f>[3]Лист_1!C127</f>
        <v>МФУ струйный Epson WP-M5690DWF</v>
      </c>
      <c r="B333" s="368"/>
      <c r="C333" s="368"/>
      <c r="D333" s="369"/>
      <c r="E333" s="13">
        <v>2215</v>
      </c>
      <c r="F333" s="13" t="s">
        <v>738</v>
      </c>
      <c r="G333" s="13"/>
      <c r="H333" s="13" t="str">
        <f>[3]Лист_1!J127</f>
        <v>П0000184</v>
      </c>
      <c r="I333" s="13">
        <v>2017</v>
      </c>
      <c r="J333" s="40">
        <v>19600</v>
      </c>
      <c r="K333" s="13"/>
      <c r="L333" s="13">
        <v>1</v>
      </c>
      <c r="M333" s="13">
        <v>1</v>
      </c>
      <c r="N333" s="14"/>
      <c r="O333" s="14"/>
      <c r="P333" s="14"/>
      <c r="Q333" s="14"/>
      <c r="R333" s="14"/>
      <c r="S333" s="14"/>
    </row>
    <row r="334" spans="1:19" ht="52.15" customHeight="1" x14ac:dyDescent="0.2">
      <c r="A334" s="367" t="str">
        <f>[3]Лист_1!C128</f>
        <v>Компьютер "Старком"</v>
      </c>
      <c r="B334" s="368"/>
      <c r="C334" s="368"/>
      <c r="D334" s="369"/>
      <c r="E334" s="13">
        <v>2216</v>
      </c>
      <c r="F334" s="13" t="s">
        <v>738</v>
      </c>
      <c r="G334" s="13"/>
      <c r="H334" s="13" t="str">
        <f>[3]Лист_1!J128</f>
        <v>1.101.04.041</v>
      </c>
      <c r="I334" s="13">
        <v>2009</v>
      </c>
      <c r="J334" s="40">
        <v>35000</v>
      </c>
      <c r="K334" s="13"/>
      <c r="L334" s="13">
        <v>1</v>
      </c>
      <c r="M334" s="13">
        <v>1</v>
      </c>
      <c r="N334" s="14"/>
      <c r="O334" s="14"/>
      <c r="P334" s="14"/>
      <c r="Q334" s="14"/>
      <c r="R334" s="14"/>
      <c r="S334" s="14"/>
    </row>
    <row r="335" spans="1:19" ht="52.15" customHeight="1" x14ac:dyDescent="0.2">
      <c r="A335" s="367" t="str">
        <f>[3]Лист_1!C129</f>
        <v>Принтер Эпсон фото струйный А4</v>
      </c>
      <c r="B335" s="368"/>
      <c r="C335" s="368"/>
      <c r="D335" s="369"/>
      <c r="E335" s="13">
        <v>2217</v>
      </c>
      <c r="F335" s="13" t="s">
        <v>738</v>
      </c>
      <c r="G335" s="13"/>
      <c r="H335" s="13" t="str">
        <f>[3]Лист_1!J129</f>
        <v>1.101.04.029</v>
      </c>
      <c r="I335" s="13">
        <v>2004</v>
      </c>
      <c r="J335" s="40">
        <v>7490.07</v>
      </c>
      <c r="K335" s="13"/>
      <c r="L335" s="13">
        <v>1</v>
      </c>
      <c r="M335" s="13">
        <v>1</v>
      </c>
      <c r="N335" s="14"/>
      <c r="O335" s="14"/>
      <c r="P335" s="14"/>
      <c r="Q335" s="14"/>
      <c r="R335" s="14"/>
      <c r="S335" s="14"/>
    </row>
    <row r="336" spans="1:19" ht="52.15" customHeight="1" x14ac:dyDescent="0.2">
      <c r="A336" s="374" t="str">
        <f>[3]Лист_1!C130</f>
        <v>Сканер Perfection V730</v>
      </c>
      <c r="B336" s="375"/>
      <c r="C336" s="375"/>
      <c r="D336" s="376"/>
      <c r="E336" s="13">
        <v>2218</v>
      </c>
      <c r="F336" s="13" t="s">
        <v>738</v>
      </c>
      <c r="G336" s="13"/>
      <c r="H336" s="13" t="str">
        <f>[3]Лист_1!J130</f>
        <v>13400065</v>
      </c>
      <c r="I336" s="13">
        <v>2013</v>
      </c>
      <c r="J336" s="40">
        <v>5000</v>
      </c>
      <c r="K336" s="13"/>
      <c r="L336" s="13">
        <v>1</v>
      </c>
      <c r="M336" s="13">
        <v>1</v>
      </c>
      <c r="N336" s="14"/>
      <c r="O336" s="14"/>
      <c r="P336" s="14"/>
      <c r="Q336" s="14"/>
      <c r="R336" s="14"/>
      <c r="S336" s="14"/>
    </row>
    <row r="337" spans="1:19" ht="52.15" customHeight="1" x14ac:dyDescent="0.2">
      <c r="A337" s="367" t="str">
        <f>[3]Лист_1!C132</f>
        <v>Телефонный аппарат</v>
      </c>
      <c r="B337" s="368"/>
      <c r="C337" s="368"/>
      <c r="D337" s="369"/>
      <c r="E337" s="13">
        <v>2219</v>
      </c>
      <c r="F337" s="13" t="s">
        <v>537</v>
      </c>
      <c r="G337" s="13"/>
      <c r="H337" s="13" t="str">
        <f>[3]Лист_1!J132</f>
        <v>1.101.06.119/1</v>
      </c>
      <c r="I337" s="13">
        <v>2010</v>
      </c>
      <c r="J337" s="40">
        <v>3500</v>
      </c>
      <c r="K337" s="13"/>
      <c r="L337" s="13">
        <v>1</v>
      </c>
      <c r="M337" s="13">
        <v>1</v>
      </c>
      <c r="N337" s="14"/>
      <c r="O337" s="14"/>
      <c r="P337" s="14"/>
      <c r="Q337" s="14"/>
      <c r="R337" s="14"/>
      <c r="S337" s="14"/>
    </row>
    <row r="338" spans="1:19" ht="52.15" customHeight="1" x14ac:dyDescent="0.2">
      <c r="A338" s="367" t="str">
        <f>[3]Лист_1!C133</f>
        <v>Ноутбук Lenovo IdeaPad Z500 15.6"*</v>
      </c>
      <c r="B338" s="368"/>
      <c r="C338" s="368"/>
      <c r="D338" s="369"/>
      <c r="E338" s="13">
        <v>2220</v>
      </c>
      <c r="F338" s="13" t="s">
        <v>537</v>
      </c>
      <c r="G338" s="13"/>
      <c r="H338" s="13" t="str">
        <f>[3]Лист_1!J133</f>
        <v>корр00000000000000000000000022</v>
      </c>
      <c r="I338" s="13">
        <v>2013</v>
      </c>
      <c r="J338" s="40">
        <v>31001.4</v>
      </c>
      <c r="K338" s="13"/>
      <c r="L338" s="13">
        <v>1</v>
      </c>
      <c r="M338" s="13">
        <v>1</v>
      </c>
      <c r="N338" s="14"/>
      <c r="O338" s="14"/>
      <c r="P338" s="14"/>
      <c r="Q338" s="14"/>
      <c r="R338" s="14"/>
      <c r="S338" s="14"/>
    </row>
    <row r="339" spans="1:19" ht="52.15" customHeight="1" x14ac:dyDescent="0.2">
      <c r="A339" s="367" t="str">
        <f>[3]Лист_1!C134</f>
        <v>МФУ лазерное Samsung</v>
      </c>
      <c r="B339" s="368"/>
      <c r="C339" s="368"/>
      <c r="D339" s="369"/>
      <c r="E339" s="13">
        <v>2221</v>
      </c>
      <c r="F339" s="13" t="s">
        <v>537</v>
      </c>
      <c r="G339" s="13"/>
      <c r="H339" s="13" t="str">
        <f>[3]Лист_1!J134</f>
        <v>П0000267</v>
      </c>
      <c r="I339" s="13">
        <v>2017</v>
      </c>
      <c r="J339" s="40">
        <v>19800</v>
      </c>
      <c r="K339" s="13"/>
      <c r="L339" s="13">
        <v>1</v>
      </c>
      <c r="M339" s="13">
        <v>1</v>
      </c>
      <c r="N339" s="14"/>
      <c r="O339" s="14"/>
      <c r="P339" s="14"/>
      <c r="Q339" s="14"/>
      <c r="R339" s="14"/>
      <c r="S339" s="14"/>
    </row>
    <row r="340" spans="1:19" ht="52.15" customHeight="1" x14ac:dyDescent="0.2">
      <c r="A340" s="367" t="str">
        <f>[3]Лист_1!C135</f>
        <v>Ксерокс (CPI-3796B0036 IR2520 с тонером CAN-27885B002 C-EXV 33)</v>
      </c>
      <c r="B340" s="368"/>
      <c r="C340" s="368"/>
      <c r="D340" s="369"/>
      <c r="E340" s="13">
        <v>2222</v>
      </c>
      <c r="F340" s="13" t="s">
        <v>537</v>
      </c>
      <c r="G340" s="13"/>
      <c r="H340" s="13" t="str">
        <f>[3]Лист_1!J135</f>
        <v>корр00000000000000000000000050</v>
      </c>
      <c r="I340" s="13">
        <v>2013</v>
      </c>
      <c r="J340" s="40">
        <v>40000</v>
      </c>
      <c r="K340" s="13"/>
      <c r="L340" s="13">
        <v>1</v>
      </c>
      <c r="M340" s="13">
        <v>1</v>
      </c>
      <c r="N340" s="14"/>
      <c r="O340" s="14"/>
      <c r="P340" s="14"/>
      <c r="Q340" s="14"/>
      <c r="R340" s="14"/>
      <c r="S340" s="14"/>
    </row>
    <row r="341" spans="1:19" ht="52.15" customHeight="1" x14ac:dyDescent="0.2">
      <c r="A341" s="367" t="str">
        <f>[3]Лист_1!C136</f>
        <v>МФУ Kyosera FS-1120 MFP лазерный</v>
      </c>
      <c r="B341" s="368"/>
      <c r="C341" s="368"/>
      <c r="D341" s="369"/>
      <c r="E341" s="13">
        <v>2223</v>
      </c>
      <c r="F341" s="13" t="s">
        <v>537</v>
      </c>
      <c r="G341" s="13"/>
      <c r="H341" s="13" t="str">
        <f>[3]Лист_1!J136</f>
        <v>П0000063</v>
      </c>
      <c r="I341" s="13">
        <v>2016</v>
      </c>
      <c r="J341" s="40">
        <v>8664.9</v>
      </c>
      <c r="K341" s="13"/>
      <c r="L341" s="13">
        <v>1</v>
      </c>
      <c r="M341" s="13">
        <v>1</v>
      </c>
      <c r="N341" s="14"/>
      <c r="O341" s="14"/>
      <c r="P341" s="14"/>
      <c r="Q341" s="14"/>
      <c r="R341" s="14"/>
      <c r="S341" s="14"/>
    </row>
    <row r="342" spans="1:19" ht="52.15" customHeight="1" x14ac:dyDescent="0.2">
      <c r="A342" s="367" t="str">
        <f>[3]Лист_1!C137</f>
        <v>компьютер в сборе, intel Core 2 DUO E7200/2048/500G/512mb/DVDRW/Win Vista/22'' Samsung T220N</v>
      </c>
      <c r="B342" s="368"/>
      <c r="C342" s="368"/>
      <c r="D342" s="369"/>
      <c r="E342" s="13">
        <v>2224</v>
      </c>
      <c r="F342" s="13" t="s">
        <v>537</v>
      </c>
      <c r="G342" s="13"/>
      <c r="H342" s="13" t="str">
        <f>[3]Лист_1!J137</f>
        <v>1.101.04.039</v>
      </c>
      <c r="I342" s="13">
        <v>2008</v>
      </c>
      <c r="J342" s="40">
        <v>30500</v>
      </c>
      <c r="K342" s="13"/>
      <c r="L342" s="13">
        <v>1</v>
      </c>
      <c r="M342" s="13">
        <v>1</v>
      </c>
      <c r="N342" s="14"/>
      <c r="O342" s="14"/>
      <c r="P342" s="14"/>
      <c r="Q342" s="14"/>
      <c r="R342" s="14"/>
      <c r="S342" s="14"/>
    </row>
    <row r="343" spans="1:19" ht="52.15" customHeight="1" x14ac:dyDescent="0.2">
      <c r="A343" s="367" t="str">
        <f>[3]Лист_1!C138</f>
        <v>компьютер в сборе, intel Core 2 DUO E7200/2048/500G/512mb/DVDRW/Win Vista/22'' Samsung T220N</v>
      </c>
      <c r="B343" s="368"/>
      <c r="C343" s="368"/>
      <c r="D343" s="369"/>
      <c r="E343" s="13">
        <v>2225</v>
      </c>
      <c r="F343" s="13" t="s">
        <v>537</v>
      </c>
      <c r="G343" s="13"/>
      <c r="H343" s="13" t="str">
        <f>[3]Лист_1!J138</f>
        <v>1.101.04.040</v>
      </c>
      <c r="I343" s="13">
        <v>2008</v>
      </c>
      <c r="J343" s="40">
        <v>30500</v>
      </c>
      <c r="K343" s="13"/>
      <c r="L343" s="13">
        <v>1</v>
      </c>
      <c r="M343" s="13">
        <v>1</v>
      </c>
      <c r="N343" s="14"/>
      <c r="O343" s="14"/>
      <c r="P343" s="14"/>
      <c r="Q343" s="14"/>
      <c r="R343" s="14"/>
      <c r="S343" s="14"/>
    </row>
    <row r="344" spans="1:19" ht="52.15" customHeight="1" x14ac:dyDescent="0.2">
      <c r="A344" s="367" t="str">
        <f>[3]Лист_1!C139</f>
        <v>Компьютер в сборе</v>
      </c>
      <c r="B344" s="368"/>
      <c r="C344" s="368"/>
      <c r="D344" s="369"/>
      <c r="E344" s="13">
        <v>2226</v>
      </c>
      <c r="F344" s="13" t="s">
        <v>537</v>
      </c>
      <c r="G344" s="13"/>
      <c r="H344" s="13" t="str">
        <f>[3]Лист_1!J139</f>
        <v>П00000269</v>
      </c>
      <c r="I344" s="13">
        <v>2022</v>
      </c>
      <c r="J344" s="40">
        <v>43610</v>
      </c>
      <c r="K344" s="40">
        <v>16403.68</v>
      </c>
      <c r="L344" s="13">
        <v>1</v>
      </c>
      <c r="M344" s="13">
        <v>1</v>
      </c>
      <c r="N344" s="14"/>
      <c r="O344" s="14"/>
      <c r="P344" s="14"/>
      <c r="Q344" s="14"/>
      <c r="R344" s="14"/>
      <c r="S344" s="14"/>
    </row>
    <row r="345" spans="1:19" ht="52.15" customHeight="1" x14ac:dyDescent="0.2">
      <c r="A345" s="367" t="str">
        <f>[3]Лист_1!C140</f>
        <v>Ноутбук Lenovo IdeaPad G5045 (80G301TWRK)</v>
      </c>
      <c r="B345" s="368"/>
      <c r="C345" s="368"/>
      <c r="D345" s="369"/>
      <c r="E345" s="13">
        <v>2227</v>
      </c>
      <c r="F345" s="13" t="s">
        <v>537</v>
      </c>
      <c r="G345" s="13"/>
      <c r="H345" s="13" t="str">
        <f>[3]Лист_1!J140</f>
        <v>П0000069</v>
      </c>
      <c r="I345" s="13">
        <v>2016</v>
      </c>
      <c r="J345" s="40">
        <v>41188.800000000003</v>
      </c>
      <c r="K345" s="13"/>
      <c r="L345" s="13">
        <v>1</v>
      </c>
      <c r="M345" s="13">
        <v>1</v>
      </c>
      <c r="N345" s="14"/>
      <c r="O345" s="14"/>
      <c r="P345" s="14"/>
      <c r="Q345" s="14"/>
      <c r="R345" s="14"/>
      <c r="S345" s="14"/>
    </row>
    <row r="346" spans="1:19" ht="52.15" customHeight="1" x14ac:dyDescent="0.2">
      <c r="A346" s="367" t="str">
        <f>[3]Лист_1!C141</f>
        <v>Мини-АТС</v>
      </c>
      <c r="B346" s="368"/>
      <c r="C346" s="368"/>
      <c r="D346" s="369"/>
      <c r="E346" s="13">
        <v>2228</v>
      </c>
      <c r="F346" s="13" t="s">
        <v>537</v>
      </c>
      <c r="G346" s="13"/>
      <c r="H346" s="13" t="str">
        <f>[3]Лист_1!J141</f>
        <v>04140000000016</v>
      </c>
      <c r="I346" s="13">
        <v>2005</v>
      </c>
      <c r="J346" s="40">
        <v>15963.33</v>
      </c>
      <c r="K346" s="13"/>
      <c r="L346" s="13">
        <v>1</v>
      </c>
      <c r="M346" s="13">
        <v>1</v>
      </c>
      <c r="N346" s="14"/>
      <c r="O346" s="14"/>
      <c r="P346" s="14"/>
      <c r="Q346" s="14"/>
      <c r="R346" s="14"/>
      <c r="S346" s="14"/>
    </row>
    <row r="347" spans="1:19" ht="52.15" customHeight="1" x14ac:dyDescent="0.2">
      <c r="A347" s="367" t="str">
        <f>[3]Лист_1!C142</f>
        <v>Принтер HP Laserjet цветной</v>
      </c>
      <c r="B347" s="368"/>
      <c r="C347" s="368"/>
      <c r="D347" s="369"/>
      <c r="E347" s="13">
        <v>2229</v>
      </c>
      <c r="F347" s="13" t="s">
        <v>537</v>
      </c>
      <c r="G347" s="13"/>
      <c r="H347" s="13" t="str">
        <f>[3]Лист_1!J142</f>
        <v>31036117</v>
      </c>
      <c r="I347" s="13">
        <v>2012</v>
      </c>
      <c r="J347" s="40">
        <v>24482</v>
      </c>
      <c r="K347" s="13"/>
      <c r="L347" s="13">
        <v>1</v>
      </c>
      <c r="M347" s="13">
        <v>1</v>
      </c>
      <c r="N347" s="14"/>
      <c r="O347" s="14"/>
      <c r="P347" s="14"/>
      <c r="Q347" s="14"/>
      <c r="R347" s="14"/>
      <c r="S347" s="14"/>
    </row>
    <row r="348" spans="1:19" ht="52.15" customHeight="1" x14ac:dyDescent="0.2">
      <c r="A348" s="367" t="str">
        <f>[3]Лист_1!C143</f>
        <v>Жесткий диск внешний HDD USB 3.0 1Tb 2,5"</v>
      </c>
      <c r="B348" s="368"/>
      <c r="C348" s="368"/>
      <c r="D348" s="369"/>
      <c r="E348" s="13">
        <v>2230</v>
      </c>
      <c r="F348" s="13" t="s">
        <v>537</v>
      </c>
      <c r="G348" s="13"/>
      <c r="H348" s="13" t="str">
        <f>[3]Лист_1!J143</f>
        <v>1010</v>
      </c>
      <c r="I348" s="13">
        <v>2014</v>
      </c>
      <c r="J348" s="40">
        <v>8200</v>
      </c>
      <c r="K348" s="13"/>
      <c r="L348" s="13">
        <v>1</v>
      </c>
      <c r="M348" s="13">
        <v>1</v>
      </c>
      <c r="N348" s="14"/>
      <c r="O348" s="14"/>
      <c r="P348" s="14"/>
      <c r="Q348" s="14"/>
      <c r="R348" s="14"/>
      <c r="S348" s="14"/>
    </row>
    <row r="349" spans="1:19" ht="52.15" customHeight="1" x14ac:dyDescent="0.2">
      <c r="A349" s="367" t="str">
        <f>[3]Лист_1!C144</f>
        <v>Радиотелефон Panasonik KX-TG6722RUB</v>
      </c>
      <c r="B349" s="368"/>
      <c r="C349" s="368"/>
      <c r="D349" s="369"/>
      <c r="E349" s="13">
        <v>2231</v>
      </c>
      <c r="F349" s="13" t="s">
        <v>537</v>
      </c>
      <c r="G349" s="13"/>
      <c r="H349" s="13" t="str">
        <f>[3]Лист_1!J144</f>
        <v>13400064</v>
      </c>
      <c r="I349" s="13">
        <v>2013</v>
      </c>
      <c r="J349" s="40">
        <v>3500</v>
      </c>
      <c r="K349" s="13"/>
      <c r="L349" s="13">
        <v>1</v>
      </c>
      <c r="M349" s="13">
        <v>1</v>
      </c>
      <c r="N349" s="14"/>
      <c r="O349" s="14"/>
      <c r="P349" s="14"/>
      <c r="Q349" s="14"/>
      <c r="R349" s="14"/>
      <c r="S349" s="14"/>
    </row>
    <row r="350" spans="1:19" ht="52.15" customHeight="1" x14ac:dyDescent="0.2">
      <c r="A350" s="367" t="str">
        <f>[3]Лист_1!C145</f>
        <v>Ноутбук HP 250G6</v>
      </c>
      <c r="B350" s="368"/>
      <c r="C350" s="368"/>
      <c r="D350" s="369"/>
      <c r="E350" s="13">
        <v>2232</v>
      </c>
      <c r="F350" s="13" t="s">
        <v>537</v>
      </c>
      <c r="G350" s="13"/>
      <c r="H350" s="13" t="str">
        <f>[3]Лист_1!J145</f>
        <v>П0000185</v>
      </c>
      <c r="I350" s="13">
        <v>2017</v>
      </c>
      <c r="J350" s="40">
        <v>33500</v>
      </c>
      <c r="K350" s="13"/>
      <c r="L350" s="13">
        <v>1</v>
      </c>
      <c r="M350" s="13">
        <v>1</v>
      </c>
      <c r="N350" s="14"/>
      <c r="O350" s="14"/>
      <c r="P350" s="14"/>
      <c r="Q350" s="14"/>
      <c r="R350" s="14"/>
      <c r="S350" s="14"/>
    </row>
    <row r="351" spans="1:19" ht="52.15" customHeight="1" x14ac:dyDescent="0.2">
      <c r="A351" s="374" t="str">
        <f>[3]Лист_1!C146</f>
        <v>Ноутбук HP Envy</v>
      </c>
      <c r="B351" s="375"/>
      <c r="C351" s="375"/>
      <c r="D351" s="376"/>
      <c r="E351" s="13">
        <v>2233</v>
      </c>
      <c r="F351" s="13" t="s">
        <v>537</v>
      </c>
      <c r="G351" s="13"/>
      <c r="H351" s="13" t="str">
        <f>[3]Лист_1!J146</f>
        <v>31036116</v>
      </c>
      <c r="I351" s="13">
        <v>2012</v>
      </c>
      <c r="J351" s="40">
        <v>30000</v>
      </c>
      <c r="K351" s="13"/>
      <c r="L351" s="13">
        <v>1</v>
      </c>
      <c r="M351" s="13">
        <v>1</v>
      </c>
      <c r="N351" s="14"/>
      <c r="O351" s="14"/>
      <c r="P351" s="14"/>
      <c r="Q351" s="14"/>
      <c r="R351" s="14"/>
      <c r="S351" s="14"/>
    </row>
    <row r="352" spans="1:19" ht="52.15" customHeight="1" x14ac:dyDescent="0.2">
      <c r="A352" s="367" t="str">
        <f>[3]Лист_1!C148</f>
        <v>Кварцевая лампа закрытого типа</v>
      </c>
      <c r="B352" s="368"/>
      <c r="C352" s="368"/>
      <c r="D352" s="369"/>
      <c r="E352" s="13">
        <v>2234</v>
      </c>
      <c r="F352" s="13" t="s">
        <v>744</v>
      </c>
      <c r="G352" s="13"/>
      <c r="H352" s="13" t="str">
        <f>[3]Лист_1!J148</f>
        <v>00000000000000000000000058</v>
      </c>
      <c r="I352" s="13">
        <v>2013</v>
      </c>
      <c r="J352" s="40">
        <v>5544</v>
      </c>
      <c r="K352" s="13"/>
      <c r="L352" s="13">
        <v>1</v>
      </c>
      <c r="M352" s="13">
        <v>1</v>
      </c>
      <c r="N352" s="14"/>
      <c r="O352" s="14"/>
      <c r="P352" s="14"/>
      <c r="Q352" s="14"/>
      <c r="R352" s="14"/>
      <c r="S352" s="14"/>
    </row>
    <row r="353" spans="1:19" ht="52.15" customHeight="1" x14ac:dyDescent="0.2">
      <c r="A353" s="367" t="str">
        <f>[3]Лист_1!C149</f>
        <v>пневматическая винтовка МР-512 пласт</v>
      </c>
      <c r="B353" s="368"/>
      <c r="C353" s="368"/>
      <c r="D353" s="369"/>
      <c r="E353" s="13">
        <v>2235</v>
      </c>
      <c r="F353" s="13" t="s">
        <v>744</v>
      </c>
      <c r="G353" s="13"/>
      <c r="H353" s="13" t="str">
        <f>[3]Лист_1!J149</f>
        <v>1.101.06.052/2</v>
      </c>
      <c r="I353" s="13">
        <v>2008</v>
      </c>
      <c r="J353" s="40">
        <v>4530</v>
      </c>
      <c r="K353" s="13"/>
      <c r="L353" s="13">
        <v>1</v>
      </c>
      <c r="M353" s="13">
        <v>1</v>
      </c>
      <c r="N353" s="14"/>
      <c r="O353" s="14"/>
      <c r="P353" s="14"/>
      <c r="Q353" s="14"/>
      <c r="R353" s="14"/>
      <c r="S353" s="14"/>
    </row>
    <row r="354" spans="1:19" ht="52.15" customHeight="1" x14ac:dyDescent="0.2">
      <c r="A354" s="367" t="str">
        <f>[3]Лист_1!C150</f>
        <v>Камера видеонаблюдения</v>
      </c>
      <c r="B354" s="368"/>
      <c r="C354" s="368"/>
      <c r="D354" s="369"/>
      <c r="E354" s="13">
        <v>2236</v>
      </c>
      <c r="F354" s="13" t="s">
        <v>744</v>
      </c>
      <c r="G354" s="13"/>
      <c r="H354" s="13" t="str">
        <f>[3]Лист_1!J150</f>
        <v>корр00000000000000000000000063</v>
      </c>
      <c r="I354" s="13">
        <v>2013</v>
      </c>
      <c r="J354" s="40">
        <v>4570.8</v>
      </c>
      <c r="K354" s="13"/>
      <c r="L354" s="13">
        <v>1</v>
      </c>
      <c r="M354" s="13">
        <v>1</v>
      </c>
      <c r="N354" s="14"/>
      <c r="O354" s="14"/>
      <c r="P354" s="14"/>
      <c r="Q354" s="14"/>
      <c r="R354" s="14"/>
      <c r="S354" s="14"/>
    </row>
    <row r="355" spans="1:19" ht="52.15" customHeight="1" x14ac:dyDescent="0.2">
      <c r="A355" s="367" t="str">
        <f>[3]Лист_1!C151</f>
        <v>Камера видеонаблюдения</v>
      </c>
      <c r="B355" s="368"/>
      <c r="C355" s="368"/>
      <c r="D355" s="369"/>
      <c r="E355" s="13">
        <v>2237</v>
      </c>
      <c r="F355" s="13" t="s">
        <v>744</v>
      </c>
      <c r="G355" s="13"/>
      <c r="H355" s="13" t="str">
        <f>[3]Лист_1!J151</f>
        <v>корр00000000000000000000000065</v>
      </c>
      <c r="I355" s="13">
        <v>2013</v>
      </c>
      <c r="J355" s="40">
        <v>4570.8</v>
      </c>
      <c r="K355" s="13"/>
      <c r="L355" s="13">
        <v>1</v>
      </c>
      <c r="M355" s="13">
        <v>1</v>
      </c>
      <c r="N355" s="14"/>
      <c r="O355" s="14"/>
      <c r="P355" s="14"/>
      <c r="Q355" s="14"/>
      <c r="R355" s="14"/>
      <c r="S355" s="14"/>
    </row>
    <row r="356" spans="1:19" ht="52.15" customHeight="1" x14ac:dyDescent="0.2">
      <c r="A356" s="367" t="str">
        <f>[3]Лист_1!C152</f>
        <v>Пожарная сигнализация</v>
      </c>
      <c r="B356" s="368"/>
      <c r="C356" s="368"/>
      <c r="D356" s="369"/>
      <c r="E356" s="13">
        <v>2238</v>
      </c>
      <c r="F356" s="13" t="s">
        <v>744</v>
      </c>
      <c r="G356" s="13"/>
      <c r="H356" s="13" t="str">
        <f>[3]Лист_1!J152</f>
        <v>110109003</v>
      </c>
      <c r="I356" s="13">
        <v>2015</v>
      </c>
      <c r="J356" s="40">
        <v>21812</v>
      </c>
      <c r="K356" s="13"/>
      <c r="L356" s="13">
        <v>1</v>
      </c>
      <c r="M356" s="13">
        <v>1</v>
      </c>
      <c r="N356" s="14"/>
      <c r="O356" s="14"/>
      <c r="P356" s="14"/>
      <c r="Q356" s="14"/>
      <c r="R356" s="14"/>
      <c r="S356" s="14"/>
    </row>
    <row r="357" spans="1:19" ht="52.15" customHeight="1" x14ac:dyDescent="0.2">
      <c r="A357" s="367" t="str">
        <f>[3]Лист_1!C153</f>
        <v>Камера видеонаблюдения</v>
      </c>
      <c r="B357" s="368"/>
      <c r="C357" s="368"/>
      <c r="D357" s="369"/>
      <c r="E357" s="13">
        <v>2239</v>
      </c>
      <c r="F357" s="13" t="s">
        <v>744</v>
      </c>
      <c r="G357" s="13"/>
      <c r="H357" s="13" t="str">
        <f>[3]Лист_1!J153</f>
        <v>корр00000000000000000000000062</v>
      </c>
      <c r="I357" s="13">
        <v>2013</v>
      </c>
      <c r="J357" s="40">
        <v>4570.8</v>
      </c>
      <c r="K357" s="13"/>
      <c r="L357" s="13">
        <v>1</v>
      </c>
      <c r="M357" s="13">
        <v>1</v>
      </c>
      <c r="N357" s="14"/>
      <c r="O357" s="14"/>
      <c r="P357" s="14"/>
      <c r="Q357" s="14"/>
      <c r="R357" s="14"/>
      <c r="S357" s="14"/>
    </row>
    <row r="358" spans="1:19" ht="52.15" customHeight="1" x14ac:dyDescent="0.2">
      <c r="A358" s="367" t="str">
        <f>[3]Лист_1!C154</f>
        <v>Кварцевая лампа закрытого типа</v>
      </c>
      <c r="B358" s="368"/>
      <c r="C358" s="368"/>
      <c r="D358" s="369"/>
      <c r="E358" s="13">
        <v>2240</v>
      </c>
      <c r="F358" s="13" t="s">
        <v>744</v>
      </c>
      <c r="G358" s="13"/>
      <c r="H358" s="13" t="str">
        <f>[3]Лист_1!J154</f>
        <v>корр00000000000000000000000060</v>
      </c>
      <c r="I358" s="13">
        <v>2013</v>
      </c>
      <c r="J358" s="40">
        <v>5544</v>
      </c>
      <c r="K358" s="13"/>
      <c r="L358" s="13">
        <v>1</v>
      </c>
      <c r="M358" s="13">
        <v>1</v>
      </c>
      <c r="N358" s="14"/>
      <c r="O358" s="14"/>
      <c r="P358" s="14"/>
      <c r="Q358" s="14"/>
      <c r="R358" s="14"/>
      <c r="S358" s="14"/>
    </row>
    <row r="359" spans="1:19" ht="52.15" customHeight="1" x14ac:dyDescent="0.2">
      <c r="A359" s="367" t="str">
        <f>[3]Лист_1!C155</f>
        <v>пневматическая винтовка МР-512 пласт</v>
      </c>
      <c r="B359" s="368"/>
      <c r="C359" s="368"/>
      <c r="D359" s="369"/>
      <c r="E359" s="13">
        <v>2241</v>
      </c>
      <c r="F359" s="13" t="s">
        <v>744</v>
      </c>
      <c r="G359" s="13"/>
      <c r="H359" s="13" t="str">
        <f>[3]Лист_1!J155</f>
        <v>1.101.06.064/2</v>
      </c>
      <c r="I359" s="13">
        <v>2007</v>
      </c>
      <c r="J359" s="40">
        <v>3400</v>
      </c>
      <c r="K359" s="13"/>
      <c r="L359" s="13">
        <v>1</v>
      </c>
      <c r="M359" s="13">
        <v>1</v>
      </c>
      <c r="N359" s="14"/>
      <c r="O359" s="14"/>
      <c r="P359" s="14"/>
      <c r="Q359" s="14"/>
      <c r="R359" s="14"/>
      <c r="S359" s="14"/>
    </row>
    <row r="360" spans="1:19" ht="52.15" customHeight="1" x14ac:dyDescent="0.2">
      <c r="A360" s="367" t="str">
        <f>[3]Лист_1!C156</f>
        <v>Кварцевая лампа закрытого типа</v>
      </c>
      <c r="B360" s="368"/>
      <c r="C360" s="368"/>
      <c r="D360" s="369"/>
      <c r="E360" s="13">
        <v>2242</v>
      </c>
      <c r="F360" s="13" t="s">
        <v>744</v>
      </c>
      <c r="G360" s="13"/>
      <c r="H360" s="13" t="str">
        <f>[3]Лист_1!J156</f>
        <v>корр00000000000000000000000058</v>
      </c>
      <c r="I360" s="13">
        <v>2013</v>
      </c>
      <c r="J360" s="40">
        <v>5544</v>
      </c>
      <c r="K360" s="13"/>
      <c r="L360" s="13">
        <v>1</v>
      </c>
      <c r="M360" s="13">
        <v>1</v>
      </c>
      <c r="N360" s="14"/>
      <c r="O360" s="14"/>
      <c r="P360" s="14"/>
      <c r="Q360" s="14"/>
      <c r="R360" s="14"/>
      <c r="S360" s="14"/>
    </row>
    <row r="361" spans="1:19" ht="52.15" customHeight="1" x14ac:dyDescent="0.2">
      <c r="A361" s="367" t="str">
        <f>[3]Лист_1!C157</f>
        <v>Камера видеонаблюдения*</v>
      </c>
      <c r="B361" s="368"/>
      <c r="C361" s="368"/>
      <c r="D361" s="369"/>
      <c r="E361" s="13">
        <v>2243</v>
      </c>
      <c r="F361" s="13" t="s">
        <v>744</v>
      </c>
      <c r="G361" s="13"/>
      <c r="H361" s="13" t="str">
        <f>[3]Лист_1!J157</f>
        <v>корр00000000000000000000000066</v>
      </c>
      <c r="I361" s="13">
        <v>2013</v>
      </c>
      <c r="J361" s="40">
        <v>4567.8100000000004</v>
      </c>
      <c r="K361" s="13"/>
      <c r="L361" s="13">
        <v>1</v>
      </c>
      <c r="M361" s="13">
        <v>1</v>
      </c>
      <c r="N361" s="14"/>
      <c r="O361" s="14"/>
      <c r="P361" s="14"/>
      <c r="Q361" s="14"/>
      <c r="R361" s="14"/>
      <c r="S361" s="14"/>
    </row>
    <row r="362" spans="1:19" ht="52.15" customHeight="1" x14ac:dyDescent="0.2">
      <c r="A362" s="367" t="str">
        <f>[3]Лист_1!C158</f>
        <v>Музыкальный центр LG DM2630K</v>
      </c>
      <c r="B362" s="368"/>
      <c r="C362" s="368"/>
      <c r="D362" s="369"/>
      <c r="E362" s="13">
        <v>2244</v>
      </c>
      <c r="F362" s="13" t="s">
        <v>744</v>
      </c>
      <c r="G362" s="13"/>
      <c r="H362" s="13" t="str">
        <f>[3]Лист_1!J158</f>
        <v>корр00000000000000000000000075</v>
      </c>
      <c r="I362" s="13">
        <v>2013</v>
      </c>
      <c r="J362" s="40">
        <v>10000</v>
      </c>
      <c r="K362" s="13"/>
      <c r="L362" s="13">
        <v>1</v>
      </c>
      <c r="M362" s="13">
        <v>1</v>
      </c>
      <c r="N362" s="14"/>
      <c r="O362" s="14"/>
      <c r="P362" s="14"/>
      <c r="Q362" s="14"/>
      <c r="R362" s="14"/>
      <c r="S362" s="14"/>
    </row>
    <row r="363" spans="1:19" ht="52.15" customHeight="1" x14ac:dyDescent="0.2">
      <c r="A363" s="367" t="str">
        <f>[3]Лист_1!C159</f>
        <v>Кварцевая лампа закрытого типа</v>
      </c>
      <c r="B363" s="368"/>
      <c r="C363" s="368"/>
      <c r="D363" s="369"/>
      <c r="E363" s="13">
        <v>2245</v>
      </c>
      <c r="F363" s="13" t="s">
        <v>744</v>
      </c>
      <c r="G363" s="13"/>
      <c r="H363" s="13" t="str">
        <f>[3]Лист_1!J159</f>
        <v>корр00000000000000000000000059</v>
      </c>
      <c r="I363" s="13">
        <v>2013</v>
      </c>
      <c r="J363" s="40">
        <v>5544</v>
      </c>
      <c r="K363" s="13"/>
      <c r="L363" s="13">
        <v>1</v>
      </c>
      <c r="M363" s="13">
        <v>1</v>
      </c>
      <c r="N363" s="14"/>
      <c r="O363" s="14"/>
      <c r="P363" s="14"/>
      <c r="Q363" s="14"/>
      <c r="R363" s="14"/>
      <c r="S363" s="14"/>
    </row>
    <row r="364" spans="1:19" ht="52.15" customHeight="1" x14ac:dyDescent="0.2">
      <c r="A364" s="367" t="str">
        <f>[3]Лист_1!C160</f>
        <v>Плазменная панель LED 40" Самсунг</v>
      </c>
      <c r="B364" s="368"/>
      <c r="C364" s="368"/>
      <c r="D364" s="369"/>
      <c r="E364" s="13">
        <v>2246</v>
      </c>
      <c r="F364" s="13" t="s">
        <v>744</v>
      </c>
      <c r="G364" s="13"/>
      <c r="H364" s="13" t="str">
        <f>[3]Лист_1!J160</f>
        <v>корр00000000000000000000000076</v>
      </c>
      <c r="I364" s="13">
        <v>2013</v>
      </c>
      <c r="J364" s="40">
        <v>27000</v>
      </c>
      <c r="K364" s="40"/>
      <c r="L364" s="13">
        <v>1</v>
      </c>
      <c r="M364" s="13">
        <v>1</v>
      </c>
      <c r="N364" s="14"/>
      <c r="O364" s="14"/>
      <c r="P364" s="14"/>
      <c r="Q364" s="14"/>
      <c r="R364" s="14"/>
      <c r="S364" s="14"/>
    </row>
    <row r="365" spans="1:19" ht="52.15" customHeight="1" x14ac:dyDescent="0.2">
      <c r="A365" s="374" t="str">
        <f>[3]Лист_1!C161</f>
        <v>Камера видеонаблюдения</v>
      </c>
      <c r="B365" s="375"/>
      <c r="C365" s="375"/>
      <c r="D365" s="376"/>
      <c r="E365" s="13">
        <v>2247</v>
      </c>
      <c r="F365" s="13" t="s">
        <v>744</v>
      </c>
      <c r="G365" s="13"/>
      <c r="H365" s="13" t="str">
        <f>[3]Лист_1!J161</f>
        <v>корр00000000000000000000000064</v>
      </c>
      <c r="I365" s="13">
        <v>2013</v>
      </c>
      <c r="J365" s="40">
        <v>4570.8</v>
      </c>
      <c r="K365" s="40"/>
      <c r="L365" s="13">
        <v>1</v>
      </c>
      <c r="M365" s="13">
        <v>1</v>
      </c>
      <c r="N365" s="14"/>
      <c r="O365" s="14"/>
      <c r="P365" s="14"/>
      <c r="Q365" s="14"/>
      <c r="R365" s="14"/>
      <c r="S365" s="14"/>
    </row>
    <row r="366" spans="1:19" ht="52.15" customHeight="1" x14ac:dyDescent="0.2">
      <c r="A366" s="367" t="str">
        <f>[3]Лист_1!C163</f>
        <v>Переносной жесткий диск А-Data USB 3.0 500Gb красный</v>
      </c>
      <c r="B366" s="368"/>
      <c r="C366" s="368"/>
      <c r="D366" s="369"/>
      <c r="E366" s="13">
        <v>2248</v>
      </c>
      <c r="F366" s="13" t="s">
        <v>562</v>
      </c>
      <c r="G366" s="13"/>
      <c r="H366" s="13" t="str">
        <f>[3]Лист_1!J163</f>
        <v>134152011</v>
      </c>
      <c r="I366" s="13">
        <v>2011</v>
      </c>
      <c r="J366" s="40">
        <v>3448</v>
      </c>
      <c r="K366" s="40"/>
      <c r="L366" s="13">
        <v>1</v>
      </c>
      <c r="M366" s="13">
        <v>1</v>
      </c>
      <c r="N366" s="14"/>
      <c r="O366" s="14"/>
      <c r="P366" s="14"/>
      <c r="Q366" s="14"/>
      <c r="R366" s="14"/>
      <c r="S366" s="14"/>
    </row>
    <row r="367" spans="1:19" ht="52.15" customHeight="1" x14ac:dyDescent="0.2">
      <c r="A367" s="367" t="str">
        <f>[3]Лист_1!C164</f>
        <v>Ноутбук HP 250G6</v>
      </c>
      <c r="B367" s="368"/>
      <c r="C367" s="368"/>
      <c r="D367" s="369"/>
      <c r="E367" s="13">
        <v>2249</v>
      </c>
      <c r="F367" s="13" t="s">
        <v>562</v>
      </c>
      <c r="G367" s="13"/>
      <c r="H367" s="13" t="str">
        <f>[3]Лист_1!J164</f>
        <v>П0000187</v>
      </c>
      <c r="I367" s="13">
        <v>2017</v>
      </c>
      <c r="J367" s="40">
        <v>33500</v>
      </c>
      <c r="K367" s="40"/>
      <c r="L367" s="13">
        <v>1</v>
      </c>
      <c r="M367" s="13">
        <v>1</v>
      </c>
      <c r="N367" s="14"/>
      <c r="O367" s="14"/>
      <c r="P367" s="14"/>
      <c r="Q367" s="14"/>
      <c r="R367" s="14"/>
      <c r="S367" s="14"/>
    </row>
    <row r="368" spans="1:19" ht="52.15" customHeight="1" x14ac:dyDescent="0.2">
      <c r="A368" s="367" t="str">
        <f>[3]Лист_1!C165</f>
        <v>Ноутбук HP 250G6</v>
      </c>
      <c r="B368" s="368"/>
      <c r="C368" s="368"/>
      <c r="D368" s="369"/>
      <c r="E368" s="13">
        <v>2250</v>
      </c>
      <c r="F368" s="13" t="s">
        <v>562</v>
      </c>
      <c r="G368" s="13"/>
      <c r="H368" s="13" t="str">
        <f>[3]Лист_1!J165</f>
        <v>П0000189</v>
      </c>
      <c r="I368" s="13">
        <v>2017</v>
      </c>
      <c r="J368" s="40">
        <v>33500</v>
      </c>
      <c r="K368" s="40"/>
      <c r="L368" s="13">
        <v>1</v>
      </c>
      <c r="M368" s="13">
        <v>1</v>
      </c>
      <c r="N368" s="14"/>
      <c r="O368" s="14"/>
      <c r="P368" s="14"/>
      <c r="Q368" s="14"/>
      <c r="R368" s="14"/>
      <c r="S368" s="14"/>
    </row>
    <row r="369" spans="1:19" ht="52.15" customHeight="1" x14ac:dyDescent="0.2">
      <c r="A369" s="367" t="str">
        <f>[3]Лист_1!C166</f>
        <v>МФУ Kyosera FS-1120 MFP лазерный</v>
      </c>
      <c r="B369" s="368"/>
      <c r="C369" s="368"/>
      <c r="D369" s="369"/>
      <c r="E369" s="13">
        <v>2251</v>
      </c>
      <c r="F369" s="13" t="s">
        <v>562</v>
      </c>
      <c r="G369" s="13"/>
      <c r="H369" s="13" t="str">
        <f>[3]Лист_1!J166</f>
        <v>П0000062</v>
      </c>
      <c r="I369" s="13">
        <v>2016</v>
      </c>
      <c r="J369" s="40">
        <v>8664.9</v>
      </c>
      <c r="K369" s="40"/>
      <c r="L369" s="13">
        <v>1</v>
      </c>
      <c r="M369" s="13">
        <v>1</v>
      </c>
      <c r="N369" s="14"/>
      <c r="O369" s="14"/>
      <c r="P369" s="14"/>
      <c r="Q369" s="14"/>
      <c r="R369" s="14"/>
      <c r="S369" s="14"/>
    </row>
    <row r="370" spans="1:19" ht="52.15" customHeight="1" x14ac:dyDescent="0.2">
      <c r="A370" s="374" t="str">
        <f>[3]Лист_1!C167</f>
        <v>Компьютер в сборе</v>
      </c>
      <c r="B370" s="375"/>
      <c r="C370" s="375"/>
      <c r="D370" s="376"/>
      <c r="E370" s="13">
        <v>2252</v>
      </c>
      <c r="F370" s="13" t="s">
        <v>562</v>
      </c>
      <c r="G370" s="13"/>
      <c r="H370" s="13" t="str">
        <f>[3]Лист_1!J167</f>
        <v>П00000268</v>
      </c>
      <c r="I370" s="13">
        <v>2016</v>
      </c>
      <c r="J370" s="40">
        <v>43610</v>
      </c>
      <c r="K370" s="40">
        <v>16403.68</v>
      </c>
      <c r="L370" s="13">
        <v>1</v>
      </c>
      <c r="M370" s="13">
        <v>1</v>
      </c>
      <c r="N370" s="14"/>
      <c r="O370" s="14"/>
      <c r="P370" s="14"/>
      <c r="Q370" s="14"/>
      <c r="R370" s="14"/>
      <c r="S370" s="14"/>
    </row>
    <row r="371" spans="1:19" ht="52.15" customHeight="1" x14ac:dyDescent="0.2">
      <c r="A371" s="367" t="str">
        <f>[3]Лист_1!C169</f>
        <v>ММГ РПК</v>
      </c>
      <c r="B371" s="368"/>
      <c r="C371" s="368"/>
      <c r="D371" s="369"/>
      <c r="E371" s="13">
        <v>2253</v>
      </c>
      <c r="F371" s="13" t="s">
        <v>557</v>
      </c>
      <c r="G371" s="13"/>
      <c r="H371" s="13" t="str">
        <f>[3]Лист_1!J169</f>
        <v>1.101.06.051</v>
      </c>
      <c r="I371" s="13">
        <v>2006</v>
      </c>
      <c r="J371" s="40">
        <v>7548</v>
      </c>
      <c r="K371" s="40"/>
      <c r="L371" s="13">
        <v>1</v>
      </c>
      <c r="M371" s="13">
        <v>1</v>
      </c>
      <c r="N371" s="14"/>
      <c r="O371" s="14"/>
      <c r="P371" s="14"/>
      <c r="Q371" s="14"/>
      <c r="R371" s="14"/>
      <c r="S371" s="14"/>
    </row>
    <row r="372" spans="1:19" ht="52.15" customHeight="1" x14ac:dyDescent="0.2">
      <c r="A372" s="367" t="str">
        <f>[3]Лист_1!C170</f>
        <v>Маркер TIPPMANN98</v>
      </c>
      <c r="B372" s="368"/>
      <c r="C372" s="368"/>
      <c r="D372" s="369"/>
      <c r="E372" s="13">
        <v>2254</v>
      </c>
      <c r="F372" s="13" t="s">
        <v>557</v>
      </c>
      <c r="G372" s="13"/>
      <c r="H372" s="13" t="str">
        <f>[3]Лист_1!J170</f>
        <v>1.101.04.023</v>
      </c>
      <c r="I372" s="13">
        <v>2009</v>
      </c>
      <c r="J372" s="40">
        <v>4350</v>
      </c>
      <c r="K372" s="40"/>
      <c r="L372" s="13">
        <v>1</v>
      </c>
      <c r="M372" s="13">
        <v>1</v>
      </c>
      <c r="N372" s="14"/>
      <c r="O372" s="14"/>
      <c r="P372" s="14"/>
      <c r="Q372" s="14"/>
      <c r="R372" s="14"/>
      <c r="S372" s="14"/>
    </row>
    <row r="373" spans="1:19" ht="52.15" customHeight="1" x14ac:dyDescent="0.2">
      <c r="A373" s="367" t="str">
        <f>[3]Лист_1!C171</f>
        <v>Маркер SP ION электронный</v>
      </c>
      <c r="B373" s="368"/>
      <c r="C373" s="368"/>
      <c r="D373" s="369"/>
      <c r="E373" s="13">
        <v>2255</v>
      </c>
      <c r="F373" s="13" t="s">
        <v>557</v>
      </c>
      <c r="G373" s="13"/>
      <c r="H373" s="13" t="str">
        <f>[3]Лист_1!J171</f>
        <v>1.101.04.022/1</v>
      </c>
      <c r="I373" s="13">
        <v>2009</v>
      </c>
      <c r="J373" s="40">
        <v>6700</v>
      </c>
      <c r="K373" s="40"/>
      <c r="L373" s="13">
        <v>1</v>
      </c>
      <c r="M373" s="13">
        <v>1</v>
      </c>
      <c r="N373" s="14"/>
      <c r="O373" s="14"/>
      <c r="P373" s="14"/>
      <c r="Q373" s="14"/>
      <c r="R373" s="14"/>
      <c r="S373" s="14"/>
    </row>
    <row r="374" spans="1:19" ht="52.15" customHeight="1" x14ac:dyDescent="0.2">
      <c r="A374" s="367" t="str">
        <f>[3]Лист_1!C172</f>
        <v>Экран на штативе 183*244 см Эксклюзив, тип MW</v>
      </c>
      <c r="B374" s="368"/>
      <c r="C374" s="368"/>
      <c r="D374" s="369"/>
      <c r="E374" s="13">
        <v>2256</v>
      </c>
      <c r="F374" s="13" t="s">
        <v>557</v>
      </c>
      <c r="G374" s="13"/>
      <c r="H374" s="13" t="str">
        <f>[3]Лист_1!J172</f>
        <v>1.101.04.016</v>
      </c>
      <c r="I374" s="13">
        <v>2007</v>
      </c>
      <c r="J374" s="40">
        <v>14800</v>
      </c>
      <c r="K374" s="40"/>
      <c r="L374" s="13">
        <v>1</v>
      </c>
      <c r="M374" s="13">
        <v>1</v>
      </c>
      <c r="N374" s="14"/>
      <c r="O374" s="14"/>
      <c r="P374" s="14"/>
      <c r="Q374" s="14"/>
      <c r="R374" s="14"/>
      <c r="S374" s="14"/>
    </row>
    <row r="375" spans="1:19" ht="52.15" customHeight="1" x14ac:dyDescent="0.2">
      <c r="A375" s="367" t="str">
        <f>[3]Лист_1!C173</f>
        <v>Компьютер в сборе</v>
      </c>
      <c r="B375" s="368"/>
      <c r="C375" s="368"/>
      <c r="D375" s="369"/>
      <c r="E375" s="13">
        <v>2257</v>
      </c>
      <c r="F375" s="13" t="s">
        <v>557</v>
      </c>
      <c r="G375" s="13"/>
      <c r="H375" s="13" t="str">
        <f>[3]Лист_1!J173</f>
        <v>П00000270</v>
      </c>
      <c r="I375" s="13">
        <v>2022</v>
      </c>
      <c r="J375" s="40">
        <v>43610</v>
      </c>
      <c r="K375" s="40">
        <v>16403.68</v>
      </c>
      <c r="L375" s="13">
        <v>1</v>
      </c>
      <c r="M375" s="13">
        <v>1</v>
      </c>
      <c r="N375" s="14"/>
      <c r="O375" s="14"/>
      <c r="P375" s="14"/>
      <c r="Q375" s="14"/>
      <c r="R375" s="14"/>
      <c r="S375" s="14"/>
    </row>
    <row r="376" spans="1:19" ht="52.15" customHeight="1" x14ac:dyDescent="0.2">
      <c r="A376" s="367" t="str">
        <f>[3]Лист_1!C174</f>
        <v>Детектор BOSCH GMS 120 PROF</v>
      </c>
      <c r="B376" s="368"/>
      <c r="C376" s="368"/>
      <c r="D376" s="369"/>
      <c r="E376" s="13">
        <v>2258</v>
      </c>
      <c r="F376" s="13" t="s">
        <v>557</v>
      </c>
      <c r="G376" s="13"/>
      <c r="H376" s="13" t="str">
        <f>[3]Лист_1!J174</f>
        <v>830</v>
      </c>
      <c r="I376" s="13">
        <v>2014</v>
      </c>
      <c r="J376" s="40">
        <v>5390</v>
      </c>
      <c r="K376" s="40"/>
      <c r="L376" s="13">
        <v>1</v>
      </c>
      <c r="M376" s="13">
        <v>1</v>
      </c>
      <c r="N376" s="14"/>
      <c r="O376" s="14"/>
      <c r="P376" s="14"/>
      <c r="Q376" s="14"/>
      <c r="R376" s="14"/>
      <c r="S376" s="14"/>
    </row>
    <row r="377" spans="1:19" ht="52.15" customHeight="1" x14ac:dyDescent="0.2">
      <c r="A377" s="367" t="str">
        <f>[3]Лист_1!C175</f>
        <v>proaudio lsht-11- Т-образная стойка под световое оборудование</v>
      </c>
      <c r="B377" s="368"/>
      <c r="C377" s="368"/>
      <c r="D377" s="369"/>
      <c r="E377" s="13">
        <v>2259</v>
      </c>
      <c r="F377" s="13" t="s">
        <v>557</v>
      </c>
      <c r="G377" s="13"/>
      <c r="H377" s="13" t="str">
        <f>[3]Лист_1!J175</f>
        <v>106122011</v>
      </c>
      <c r="I377" s="13">
        <v>2011</v>
      </c>
      <c r="J377" s="40">
        <v>7545</v>
      </c>
      <c r="K377" s="40"/>
      <c r="L377" s="13">
        <v>1</v>
      </c>
      <c r="M377" s="13">
        <v>1</v>
      </c>
      <c r="N377" s="14"/>
      <c r="O377" s="14"/>
      <c r="P377" s="14"/>
      <c r="Q377" s="14"/>
      <c r="R377" s="14"/>
      <c r="S377" s="14"/>
    </row>
    <row r="378" spans="1:19" ht="52.15" customHeight="1" x14ac:dyDescent="0.2">
      <c r="A378" s="367" t="str">
        <f>[3]Лист_1!C176</f>
        <v>ММГ АК-74 стац. плас с боковой прицельной планкой</v>
      </c>
      <c r="B378" s="368"/>
      <c r="C378" s="368"/>
      <c r="D378" s="369"/>
      <c r="E378" s="13">
        <v>2260</v>
      </c>
      <c r="F378" s="13" t="s">
        <v>557</v>
      </c>
      <c r="G378" s="13"/>
      <c r="H378" s="13" t="str">
        <f>[3]Лист_1!J176</f>
        <v>837</v>
      </c>
      <c r="I378" s="13">
        <v>2014</v>
      </c>
      <c r="J378" s="40">
        <v>18000</v>
      </c>
      <c r="K378" s="40"/>
      <c r="L378" s="13">
        <v>1</v>
      </c>
      <c r="M378" s="13">
        <v>1</v>
      </c>
      <c r="N378" s="14"/>
      <c r="O378" s="14"/>
      <c r="P378" s="14"/>
      <c r="Q378" s="14"/>
      <c r="R378" s="14"/>
      <c r="S378" s="14"/>
    </row>
    <row r="379" spans="1:19" ht="52.15" customHeight="1" x14ac:dyDescent="0.2">
      <c r="A379" s="367" t="str">
        <f>[3]Лист_1!C177</f>
        <v>ММГ АК-74 стац. плас с боковой прицельной планкой</v>
      </c>
      <c r="B379" s="368"/>
      <c r="C379" s="368"/>
      <c r="D379" s="369"/>
      <c r="E379" s="13">
        <v>2261</v>
      </c>
      <c r="F379" s="13" t="s">
        <v>557</v>
      </c>
      <c r="G379" s="13"/>
      <c r="H379" s="13" t="str">
        <f>[3]Лист_1!J177</f>
        <v>836</v>
      </c>
      <c r="I379" s="13">
        <v>2014</v>
      </c>
      <c r="J379" s="40">
        <v>18000</v>
      </c>
      <c r="K379" s="40"/>
      <c r="L379" s="13">
        <v>1</v>
      </c>
      <c r="M379" s="13">
        <v>1</v>
      </c>
      <c r="N379" s="14"/>
      <c r="O379" s="14"/>
      <c r="P379" s="14"/>
      <c r="Q379" s="14"/>
      <c r="R379" s="14"/>
      <c r="S379" s="14"/>
    </row>
    <row r="380" spans="1:19" ht="52.15" customHeight="1" x14ac:dyDescent="0.2">
      <c r="A380" s="367" t="str">
        <f>[3]Лист_1!C178</f>
        <v>ММГ АК-74 стац. плас с боковой прицельной планкой</v>
      </c>
      <c r="B380" s="368"/>
      <c r="C380" s="368"/>
      <c r="D380" s="369"/>
      <c r="E380" s="13">
        <v>2262</v>
      </c>
      <c r="F380" s="13" t="s">
        <v>557</v>
      </c>
      <c r="G380" s="13"/>
      <c r="H380" s="13" t="str">
        <f>[3]Лист_1!J178</f>
        <v>835</v>
      </c>
      <c r="I380" s="13">
        <v>2014</v>
      </c>
      <c r="J380" s="40">
        <v>18000</v>
      </c>
      <c r="K380" s="40"/>
      <c r="L380" s="13">
        <v>1</v>
      </c>
      <c r="M380" s="13">
        <v>1</v>
      </c>
      <c r="N380" s="14"/>
      <c r="O380" s="14"/>
      <c r="P380" s="14"/>
      <c r="Q380" s="14"/>
      <c r="R380" s="14"/>
      <c r="S380" s="14"/>
    </row>
    <row r="381" spans="1:19" ht="52.15" customHeight="1" x14ac:dyDescent="0.2">
      <c r="A381" s="367" t="str">
        <f>[3]Лист_1!C179</f>
        <v>Компьютер i3-3250</v>
      </c>
      <c r="B381" s="368"/>
      <c r="C381" s="368"/>
      <c r="D381" s="369"/>
      <c r="E381" s="13">
        <v>2263</v>
      </c>
      <c r="F381" s="13" t="s">
        <v>557</v>
      </c>
      <c r="G381" s="13"/>
      <c r="H381" s="13" t="str">
        <f>[3]Лист_1!J179</f>
        <v>корр00000000000000000000000051</v>
      </c>
      <c r="I381" s="13">
        <v>2013</v>
      </c>
      <c r="J381" s="40">
        <v>25000</v>
      </c>
      <c r="K381" s="40"/>
      <c r="L381" s="13">
        <v>1</v>
      </c>
      <c r="M381" s="13">
        <v>1</v>
      </c>
      <c r="N381" s="14"/>
      <c r="O381" s="14"/>
      <c r="P381" s="14"/>
      <c r="Q381" s="14"/>
      <c r="R381" s="14"/>
      <c r="S381" s="14"/>
    </row>
    <row r="382" spans="1:19" ht="52.15" customHeight="1" x14ac:dyDescent="0.2">
      <c r="A382" s="367" t="str">
        <f>[3]Лист_1!C180</f>
        <v>ММГ АК-74 стац. плас с боковой прицельной планкой</v>
      </c>
      <c r="B382" s="368"/>
      <c r="C382" s="368"/>
      <c r="D382" s="369"/>
      <c r="E382" s="13">
        <v>2264</v>
      </c>
      <c r="F382" s="13" t="s">
        <v>557</v>
      </c>
      <c r="G382" s="13"/>
      <c r="H382" s="13" t="str">
        <f>[3]Лист_1!J180</f>
        <v>834</v>
      </c>
      <c r="I382" s="13">
        <v>2014</v>
      </c>
      <c r="J382" s="40">
        <v>18000</v>
      </c>
      <c r="K382" s="40"/>
      <c r="L382" s="13">
        <v>1</v>
      </c>
      <c r="M382" s="13">
        <v>1</v>
      </c>
      <c r="N382" s="14"/>
      <c r="O382" s="14"/>
      <c r="P382" s="14"/>
      <c r="Q382" s="14"/>
      <c r="R382" s="14"/>
      <c r="S382" s="14"/>
    </row>
    <row r="383" spans="1:19" ht="52.15" customHeight="1" x14ac:dyDescent="0.2">
      <c r="A383" s="367" t="str">
        <f>[3]Лист_1!C181</f>
        <v>ММГ АК-74 стац. плас с боковой прицельной планкой</v>
      </c>
      <c r="B383" s="368"/>
      <c r="C383" s="368"/>
      <c r="D383" s="369"/>
      <c r="E383" s="13">
        <v>2265</v>
      </c>
      <c r="F383" s="13" t="s">
        <v>557</v>
      </c>
      <c r="G383" s="13"/>
      <c r="H383" s="13" t="str">
        <f>[3]Лист_1!J181</f>
        <v>833</v>
      </c>
      <c r="I383" s="13">
        <v>2014</v>
      </c>
      <c r="J383" s="40">
        <v>18000</v>
      </c>
      <c r="K383" s="40"/>
      <c r="L383" s="13">
        <v>1</v>
      </c>
      <c r="M383" s="13">
        <v>1</v>
      </c>
      <c r="N383" s="14"/>
      <c r="O383" s="14"/>
      <c r="P383" s="14"/>
      <c r="Q383" s="14"/>
      <c r="R383" s="14"/>
      <c r="S383" s="14"/>
    </row>
    <row r="384" spans="1:19" ht="52.15" customHeight="1" x14ac:dyDescent="0.2">
      <c r="A384" s="367" t="str">
        <f>[3]Лист_1!C182</f>
        <v>ММГ ВПО-512 ППШ</v>
      </c>
      <c r="B384" s="368"/>
      <c r="C384" s="368"/>
      <c r="D384" s="369"/>
      <c r="E384" s="13">
        <v>2266</v>
      </c>
      <c r="F384" s="13" t="s">
        <v>557</v>
      </c>
      <c r="G384" s="13"/>
      <c r="H384" s="13" t="str">
        <f>[3]Лист_1!J182</f>
        <v>П0000346</v>
      </c>
      <c r="I384" s="13">
        <v>2017</v>
      </c>
      <c r="J384" s="40">
        <v>15800</v>
      </c>
      <c r="K384" s="40"/>
      <c r="L384" s="13">
        <v>1</v>
      </c>
      <c r="M384" s="13">
        <v>1</v>
      </c>
      <c r="N384" s="14"/>
      <c r="O384" s="14"/>
      <c r="P384" s="14"/>
      <c r="Q384" s="14"/>
      <c r="R384" s="14"/>
      <c r="S384" s="14"/>
    </row>
    <row r="385" spans="1:19" ht="52.15" customHeight="1" x14ac:dyDescent="0.2">
      <c r="A385" s="367" t="str">
        <f>[3]Лист_1!C183</f>
        <v>Макет Автомат Калашникова ММГ АК-74</v>
      </c>
      <c r="B385" s="368"/>
      <c r="C385" s="368"/>
      <c r="D385" s="369"/>
      <c r="E385" s="13">
        <v>2267</v>
      </c>
      <c r="F385" s="13" t="s">
        <v>557</v>
      </c>
      <c r="G385" s="13"/>
      <c r="H385" s="13" t="str">
        <f>[3]Лист_1!J183</f>
        <v>П0000009</v>
      </c>
      <c r="I385" s="13">
        <v>2016</v>
      </c>
      <c r="J385" s="40">
        <v>13200</v>
      </c>
      <c r="K385" s="40"/>
      <c r="L385" s="13">
        <v>1</v>
      </c>
      <c r="M385" s="13">
        <v>1</v>
      </c>
      <c r="N385" s="14"/>
      <c r="O385" s="14"/>
      <c r="P385" s="14"/>
      <c r="Q385" s="14"/>
      <c r="R385" s="14"/>
      <c r="S385" s="14"/>
    </row>
    <row r="386" spans="1:19" ht="52.15" customHeight="1" x14ac:dyDescent="0.2">
      <c r="A386" s="367" t="str">
        <f>[3]Лист_1!C184</f>
        <v>Макет Автомат Калашникова ММГ АК-74</v>
      </c>
      <c r="B386" s="368"/>
      <c r="C386" s="368"/>
      <c r="D386" s="369"/>
      <c r="E386" s="13">
        <v>2268</v>
      </c>
      <c r="F386" s="13" t="s">
        <v>557</v>
      </c>
      <c r="G386" s="13"/>
      <c r="H386" s="13" t="str">
        <f>[3]Лист_1!J184</f>
        <v>П0000008</v>
      </c>
      <c r="I386" s="13">
        <v>2016</v>
      </c>
      <c r="J386" s="40">
        <v>13200</v>
      </c>
      <c r="K386" s="40"/>
      <c r="L386" s="13">
        <v>1</v>
      </c>
      <c r="M386" s="13">
        <v>1</v>
      </c>
      <c r="N386" s="14"/>
      <c r="O386" s="14"/>
      <c r="P386" s="14"/>
      <c r="Q386" s="14"/>
      <c r="R386" s="14"/>
      <c r="S386" s="14"/>
    </row>
    <row r="387" spans="1:19" ht="52.15" customHeight="1" x14ac:dyDescent="0.2">
      <c r="A387" s="367" t="str">
        <f>[3]Лист_1!C185</f>
        <v>Макет Автомат Калашникова ММГ АК-74</v>
      </c>
      <c r="B387" s="368"/>
      <c r="C387" s="368"/>
      <c r="D387" s="369"/>
      <c r="E387" s="13">
        <v>2269</v>
      </c>
      <c r="F387" s="13" t="s">
        <v>557</v>
      </c>
      <c r="G387" s="13"/>
      <c r="H387" s="13" t="str">
        <f>[3]Лист_1!J185</f>
        <v>П0000007</v>
      </c>
      <c r="I387" s="13">
        <v>2016</v>
      </c>
      <c r="J387" s="40">
        <v>13200</v>
      </c>
      <c r="K387" s="40"/>
      <c r="L387" s="13">
        <v>1</v>
      </c>
      <c r="M387" s="13">
        <v>1</v>
      </c>
      <c r="N387" s="14"/>
      <c r="O387" s="14"/>
      <c r="P387" s="14"/>
      <c r="Q387" s="14"/>
      <c r="R387" s="14"/>
      <c r="S387" s="14"/>
    </row>
    <row r="388" spans="1:19" ht="52.15" customHeight="1" x14ac:dyDescent="0.2">
      <c r="A388" s="367" t="str">
        <f>[3]Лист_1!C186</f>
        <v>Макет Автомат Калашникова ММГ АК-74</v>
      </c>
      <c r="B388" s="368"/>
      <c r="C388" s="368"/>
      <c r="D388" s="369"/>
      <c r="E388" s="13">
        <v>2270</v>
      </c>
      <c r="F388" s="13" t="s">
        <v>557</v>
      </c>
      <c r="G388" s="13"/>
      <c r="H388" s="13" t="str">
        <f>[3]Лист_1!J186</f>
        <v>П0000006</v>
      </c>
      <c r="I388" s="13">
        <v>2016</v>
      </c>
      <c r="J388" s="40">
        <v>13200</v>
      </c>
      <c r="K388" s="40"/>
      <c r="L388" s="13">
        <v>1</v>
      </c>
      <c r="M388" s="13">
        <v>1</v>
      </c>
      <c r="N388" s="14"/>
      <c r="O388" s="14"/>
      <c r="P388" s="14"/>
      <c r="Q388" s="14"/>
      <c r="R388" s="14"/>
      <c r="S388" s="14"/>
    </row>
    <row r="389" spans="1:19" ht="52.15" customHeight="1" x14ac:dyDescent="0.2">
      <c r="A389" s="367" t="str">
        <f>[3]Лист_1!C187</f>
        <v>Макет масса-габаритный Автомат Калашникова</v>
      </c>
      <c r="B389" s="368"/>
      <c r="C389" s="368"/>
      <c r="D389" s="369"/>
      <c r="E389" s="13">
        <v>2271</v>
      </c>
      <c r="F389" s="13" t="s">
        <v>557</v>
      </c>
      <c r="G389" s="13"/>
      <c r="H389" s="13" t="str">
        <f>[3]Лист_1!J187</f>
        <v>корр00000000000000000000000098</v>
      </c>
      <c r="I389" s="13">
        <v>2015</v>
      </c>
      <c r="J389" s="40">
        <v>25000</v>
      </c>
      <c r="K389" s="40"/>
      <c r="L389" s="13">
        <v>1</v>
      </c>
      <c r="M389" s="13">
        <v>1</v>
      </c>
      <c r="N389" s="14"/>
      <c r="O389" s="14"/>
      <c r="P389" s="14"/>
      <c r="Q389" s="14"/>
      <c r="R389" s="14"/>
      <c r="S389" s="14"/>
    </row>
    <row r="390" spans="1:19" ht="52.15" customHeight="1" x14ac:dyDescent="0.2">
      <c r="A390" s="367" t="str">
        <f>[3]Лист_1!C188</f>
        <v>Макет "Автомат Калашникова-74"</v>
      </c>
      <c r="B390" s="368"/>
      <c r="C390" s="368"/>
      <c r="D390" s="369"/>
      <c r="E390" s="13">
        <v>2272</v>
      </c>
      <c r="F390" s="13" t="s">
        <v>557</v>
      </c>
      <c r="G390" s="13"/>
      <c r="H390" s="13" t="str">
        <f>[3]Лист_1!J188</f>
        <v>31036105</v>
      </c>
      <c r="I390" s="13">
        <v>2012</v>
      </c>
      <c r="J390" s="40">
        <v>12500</v>
      </c>
      <c r="K390" s="13"/>
      <c r="L390" s="13">
        <v>1</v>
      </c>
      <c r="M390" s="13">
        <v>1</v>
      </c>
      <c r="N390" s="14"/>
      <c r="O390" s="14"/>
      <c r="P390" s="14"/>
      <c r="Q390" s="14"/>
      <c r="R390" s="14"/>
      <c r="S390" s="14"/>
    </row>
    <row r="391" spans="1:19" ht="52.15" customHeight="1" x14ac:dyDescent="0.2">
      <c r="A391" s="367" t="str">
        <f>[3]Лист_1!C189</f>
        <v>Пневматическая винтовка МР-512</v>
      </c>
      <c r="B391" s="368"/>
      <c r="C391" s="368"/>
      <c r="D391" s="369"/>
      <c r="E391" s="13">
        <v>2273</v>
      </c>
      <c r="F391" s="13" t="s">
        <v>557</v>
      </c>
      <c r="G391" s="13"/>
      <c r="H391" s="13" t="str">
        <f>[3]Лист_1!J189</f>
        <v>П0000087</v>
      </c>
      <c r="I391" s="13">
        <v>2016</v>
      </c>
      <c r="J391" s="40">
        <v>15000</v>
      </c>
      <c r="K391" s="13"/>
      <c r="L391" s="13">
        <v>1</v>
      </c>
      <c r="M391" s="13">
        <v>1</v>
      </c>
      <c r="N391" s="14"/>
      <c r="O391" s="14"/>
      <c r="P391" s="14"/>
      <c r="Q391" s="14"/>
      <c r="R391" s="14"/>
      <c r="S391" s="14"/>
    </row>
    <row r="392" spans="1:19" ht="52.15" customHeight="1" x14ac:dyDescent="0.2">
      <c r="A392" s="367" t="str">
        <f>[3]Лист_1!C190</f>
        <v>Макет масса-габаритный Автомат Калашникова 74М</v>
      </c>
      <c r="B392" s="368"/>
      <c r="C392" s="368"/>
      <c r="D392" s="369"/>
      <c r="E392" s="13">
        <v>2274</v>
      </c>
      <c r="F392" s="13" t="s">
        <v>557</v>
      </c>
      <c r="G392" s="13"/>
      <c r="H392" s="13" t="str">
        <f>[3]Лист_1!J190</f>
        <v>П0000086</v>
      </c>
      <c r="I392" s="13">
        <v>2016</v>
      </c>
      <c r="J392" s="40">
        <v>16000</v>
      </c>
      <c r="K392" s="13"/>
      <c r="L392" s="13">
        <v>1</v>
      </c>
      <c r="M392" s="13">
        <v>1</v>
      </c>
      <c r="N392" s="14"/>
      <c r="O392" s="14"/>
      <c r="P392" s="14"/>
      <c r="Q392" s="14"/>
      <c r="R392" s="14"/>
      <c r="S392" s="14"/>
    </row>
    <row r="393" spans="1:19" ht="52.15" customHeight="1" x14ac:dyDescent="0.2">
      <c r="A393" s="367" t="str">
        <f>[3]Лист_1!C191</f>
        <v>Макет масса-габаритный Автомат Калашникова 74М</v>
      </c>
      <c r="B393" s="368"/>
      <c r="C393" s="368"/>
      <c r="D393" s="369"/>
      <c r="E393" s="13">
        <v>2275</v>
      </c>
      <c r="F393" s="13" t="s">
        <v>557</v>
      </c>
      <c r="G393" s="13"/>
      <c r="H393" s="13" t="str">
        <f>[3]Лист_1!J191</f>
        <v>П0000085</v>
      </c>
      <c r="I393" s="13">
        <v>2016</v>
      </c>
      <c r="J393" s="40">
        <v>16000</v>
      </c>
      <c r="K393" s="13"/>
      <c r="L393" s="13">
        <v>1</v>
      </c>
      <c r="M393" s="13">
        <v>1</v>
      </c>
      <c r="N393" s="14"/>
      <c r="O393" s="14"/>
      <c r="P393" s="14"/>
      <c r="Q393" s="14"/>
      <c r="R393" s="14"/>
      <c r="S393" s="14"/>
    </row>
    <row r="394" spans="1:19" ht="52.15" customHeight="1" x14ac:dyDescent="0.2">
      <c r="A394" s="367" t="str">
        <f>[3]Лист_1!C192</f>
        <v>Макет Автомат Калашникова ММГ АК-74</v>
      </c>
      <c r="B394" s="368"/>
      <c r="C394" s="368"/>
      <c r="D394" s="369"/>
      <c r="E394" s="13">
        <v>2276</v>
      </c>
      <c r="F394" s="13" t="s">
        <v>557</v>
      </c>
      <c r="G394" s="13"/>
      <c r="H394" s="13" t="str">
        <f>[3]Лист_1!J192</f>
        <v>П0000010</v>
      </c>
      <c r="I394" s="13">
        <v>2016</v>
      </c>
      <c r="J394" s="40">
        <v>13200</v>
      </c>
      <c r="K394" s="13"/>
      <c r="L394" s="13">
        <v>1</v>
      </c>
      <c r="M394" s="13">
        <v>1</v>
      </c>
      <c r="N394" s="14"/>
      <c r="O394" s="14"/>
      <c r="P394" s="14"/>
      <c r="Q394" s="14"/>
      <c r="R394" s="14"/>
      <c r="S394" s="14"/>
    </row>
    <row r="395" spans="1:19" ht="52.15" customHeight="1" x14ac:dyDescent="0.2">
      <c r="A395" s="367" t="str">
        <f>[3]Лист_1!C193</f>
        <v>Веб камера Logitech BRIO</v>
      </c>
      <c r="B395" s="368"/>
      <c r="C395" s="368"/>
      <c r="D395" s="369"/>
      <c r="E395" s="13">
        <v>2277</v>
      </c>
      <c r="F395" s="13" t="s">
        <v>557</v>
      </c>
      <c r="G395" s="13"/>
      <c r="H395" s="13" t="str">
        <f>[3]Лист_1!J193</f>
        <v>П0000183</v>
      </c>
      <c r="I395" s="13">
        <v>2017</v>
      </c>
      <c r="J395" s="40">
        <v>30100</v>
      </c>
      <c r="K395" s="13"/>
      <c r="L395" s="13">
        <v>1</v>
      </c>
      <c r="M395" s="13">
        <v>1</v>
      </c>
      <c r="N395" s="14"/>
      <c r="O395" s="14"/>
      <c r="P395" s="14"/>
      <c r="Q395" s="14"/>
      <c r="R395" s="14"/>
      <c r="S395" s="14"/>
    </row>
    <row r="396" spans="1:19" ht="52.15" customHeight="1" x14ac:dyDescent="0.2">
      <c r="A396" s="367" t="str">
        <f>[3]Лист_1!C194</f>
        <v>Макет "Автомат Калашникова</v>
      </c>
      <c r="B396" s="368"/>
      <c r="C396" s="368"/>
      <c r="D396" s="369"/>
      <c r="E396" s="13">
        <v>2278</v>
      </c>
      <c r="F396" s="13" t="s">
        <v>557</v>
      </c>
      <c r="G396" s="13"/>
      <c r="H396" s="13" t="str">
        <f>[3]Лист_1!J194</f>
        <v>892</v>
      </c>
      <c r="I396" s="13">
        <v>2015</v>
      </c>
      <c r="J396" s="40">
        <v>9050</v>
      </c>
      <c r="K396" s="13"/>
      <c r="L396" s="13">
        <v>1</v>
      </c>
      <c r="M396" s="13">
        <v>1</v>
      </c>
      <c r="N396" s="14"/>
      <c r="O396" s="14"/>
      <c r="P396" s="14"/>
      <c r="Q396" s="14"/>
      <c r="R396" s="14"/>
      <c r="S396" s="14"/>
    </row>
    <row r="397" spans="1:19" ht="52.15" customHeight="1" x14ac:dyDescent="0.2">
      <c r="A397" s="367" t="str">
        <f>[3]Лист_1!C195</f>
        <v>EURO DJ LED PAR 64 светодиодный прожектор</v>
      </c>
      <c r="B397" s="368"/>
      <c r="C397" s="368"/>
      <c r="D397" s="369"/>
      <c r="E397" s="13">
        <v>2279</v>
      </c>
      <c r="F397" s="13" t="s">
        <v>557</v>
      </c>
      <c r="G397" s="13"/>
      <c r="H397" s="13" t="str">
        <f>[3]Лист_1!J195</f>
        <v>10104122011</v>
      </c>
      <c r="I397" s="13">
        <v>2011</v>
      </c>
      <c r="J397" s="40">
        <v>5769</v>
      </c>
      <c r="K397" s="13"/>
      <c r="L397" s="13">
        <v>1</v>
      </c>
      <c r="M397" s="13">
        <v>1</v>
      </c>
      <c r="N397" s="14"/>
      <c r="O397" s="14"/>
      <c r="P397" s="14"/>
      <c r="Q397" s="14"/>
      <c r="R397" s="14"/>
      <c r="S397" s="14"/>
    </row>
    <row r="398" spans="1:19" ht="52.15" customHeight="1" x14ac:dyDescent="0.2">
      <c r="A398" s="367" t="str">
        <f>[3]Лист_1!C196</f>
        <v>Ноутбук HP 250G6</v>
      </c>
      <c r="B398" s="368"/>
      <c r="C398" s="368"/>
      <c r="D398" s="369"/>
      <c r="E398" s="13">
        <v>2280</v>
      </c>
      <c r="F398" s="13" t="s">
        <v>557</v>
      </c>
      <c r="G398" s="13"/>
      <c r="H398" s="13" t="str">
        <f>[3]Лист_1!J196</f>
        <v>П0000190</v>
      </c>
      <c r="I398" s="13">
        <v>2017</v>
      </c>
      <c r="J398" s="40">
        <v>33500</v>
      </c>
      <c r="K398" s="13"/>
      <c r="L398" s="13">
        <v>1</v>
      </c>
      <c r="M398" s="13">
        <v>1</v>
      </c>
      <c r="N398" s="14"/>
      <c r="O398" s="14"/>
      <c r="P398" s="14"/>
      <c r="Q398" s="14"/>
      <c r="R398" s="14"/>
      <c r="S398" s="14"/>
    </row>
    <row r="399" spans="1:19" ht="52.15" customHeight="1" x14ac:dyDescent="0.2">
      <c r="A399" s="367" t="str">
        <f>[3]Лист_1!C197</f>
        <v>Маркер TIPPMANN98</v>
      </c>
      <c r="B399" s="368"/>
      <c r="C399" s="368"/>
      <c r="D399" s="369"/>
      <c r="E399" s="13">
        <v>2281</v>
      </c>
      <c r="F399" s="13" t="s">
        <v>557</v>
      </c>
      <c r="G399" s="13"/>
      <c r="H399" s="13" t="str">
        <f>[3]Лист_1!J197</f>
        <v>1.101.04.023/1</v>
      </c>
      <c r="I399" s="13">
        <v>2009</v>
      </c>
      <c r="J399" s="40">
        <v>4350</v>
      </c>
      <c r="K399" s="13"/>
      <c r="L399" s="13">
        <v>1</v>
      </c>
      <c r="M399" s="13">
        <v>1</v>
      </c>
      <c r="N399" s="14"/>
      <c r="O399" s="14"/>
      <c r="P399" s="14"/>
      <c r="Q399" s="14"/>
      <c r="R399" s="14"/>
      <c r="S399" s="14"/>
    </row>
    <row r="400" spans="1:19" ht="52.15" customHeight="1" x14ac:dyDescent="0.2">
      <c r="A400" s="367" t="str">
        <f>[3]Лист_1!C198</f>
        <v>Canon EF 24-70 f/2 8L USM (объектив)</v>
      </c>
      <c r="B400" s="368"/>
      <c r="C400" s="368"/>
      <c r="D400" s="369"/>
      <c r="E400" s="13">
        <v>2282</v>
      </c>
      <c r="F400" s="13" t="s">
        <v>557</v>
      </c>
      <c r="G400" s="13"/>
      <c r="H400" s="13" t="str">
        <f>[3]Лист_1!J198</f>
        <v>1101042013</v>
      </c>
      <c r="I400" s="13">
        <v>2011</v>
      </c>
      <c r="J400" s="40">
        <v>52000</v>
      </c>
      <c r="K400" s="13"/>
      <c r="L400" s="13">
        <v>1</v>
      </c>
      <c r="M400" s="13">
        <v>1</v>
      </c>
      <c r="N400" s="14"/>
      <c r="O400" s="14"/>
      <c r="P400" s="14"/>
      <c r="Q400" s="14"/>
      <c r="R400" s="14"/>
      <c r="S400" s="14"/>
    </row>
    <row r="401" spans="1:19" ht="52.15" customHeight="1" x14ac:dyDescent="0.2">
      <c r="A401" s="367" t="str">
        <f>[3]Лист_1!C199</f>
        <v>Маркер TIPPMANN98</v>
      </c>
      <c r="B401" s="368"/>
      <c r="C401" s="368"/>
      <c r="D401" s="369"/>
      <c r="E401" s="13">
        <v>2283</v>
      </c>
      <c r="F401" s="13" t="s">
        <v>557</v>
      </c>
      <c r="G401" s="13"/>
      <c r="H401" s="13" t="str">
        <f>[3]Лист_1!J199</f>
        <v>1.101.04.023/3</v>
      </c>
      <c r="I401" s="13">
        <v>2009</v>
      </c>
      <c r="J401" s="40">
        <v>4350</v>
      </c>
      <c r="K401" s="13"/>
      <c r="L401" s="13">
        <v>1</v>
      </c>
      <c r="M401" s="13">
        <v>1</v>
      </c>
      <c r="N401" s="14"/>
      <c r="O401" s="14"/>
      <c r="P401" s="14"/>
      <c r="Q401" s="14"/>
      <c r="R401" s="14"/>
      <c r="S401" s="14"/>
    </row>
    <row r="402" spans="1:19" ht="52.15" customHeight="1" x14ac:dyDescent="0.2">
      <c r="A402" s="367" t="str">
        <f>[3]Лист_1!C200</f>
        <v>Стабилизатор для видеосъемки STABICAM D-550</v>
      </c>
      <c r="B402" s="368"/>
      <c r="C402" s="368"/>
      <c r="D402" s="369"/>
      <c r="E402" s="13">
        <v>2284</v>
      </c>
      <c r="F402" s="13" t="s">
        <v>557</v>
      </c>
      <c r="G402" s="13"/>
      <c r="H402" s="13" t="str">
        <f>[3]Лист_1!J200</f>
        <v>1101042012</v>
      </c>
      <c r="I402" s="13">
        <v>2011</v>
      </c>
      <c r="J402" s="40">
        <v>25000</v>
      </c>
      <c r="K402" s="13"/>
      <c r="L402" s="13">
        <v>1</v>
      </c>
      <c r="M402" s="13">
        <v>1</v>
      </c>
      <c r="N402" s="14"/>
      <c r="O402" s="14"/>
      <c r="P402" s="14"/>
      <c r="Q402" s="14"/>
      <c r="R402" s="14"/>
      <c r="S402" s="14"/>
    </row>
    <row r="403" spans="1:19" ht="52.15" customHeight="1" x14ac:dyDescent="0.2">
      <c r="A403" s="367" t="str">
        <f>[3]Лист_1!C201</f>
        <v>Маркер TIPPMANN98</v>
      </c>
      <c r="B403" s="368"/>
      <c r="C403" s="368"/>
      <c r="D403" s="369"/>
      <c r="E403" s="13">
        <v>2285</v>
      </c>
      <c r="F403" s="13" t="s">
        <v>557</v>
      </c>
      <c r="G403" s="13"/>
      <c r="H403" s="13" t="str">
        <f>[3]Лист_1!J201</f>
        <v>1.101.04.023/4</v>
      </c>
      <c r="I403" s="13">
        <v>2009</v>
      </c>
      <c r="J403" s="40">
        <v>4350</v>
      </c>
      <c r="K403" s="13"/>
      <c r="L403" s="13">
        <v>1</v>
      </c>
      <c r="M403" s="13">
        <v>1</v>
      </c>
      <c r="N403" s="14"/>
      <c r="O403" s="14"/>
      <c r="P403" s="14"/>
      <c r="Q403" s="14"/>
      <c r="R403" s="14"/>
      <c r="S403" s="14"/>
    </row>
    <row r="404" spans="1:19" ht="52.15" customHeight="1" x14ac:dyDescent="0.2">
      <c r="A404" s="367" t="str">
        <f>[3]Лист_1!C202</f>
        <v>Маркер TIPPMANN98</v>
      </c>
      <c r="B404" s="368"/>
      <c r="C404" s="368"/>
      <c r="D404" s="369"/>
      <c r="E404" s="13">
        <v>2286</v>
      </c>
      <c r="F404" s="13" t="s">
        <v>557</v>
      </c>
      <c r="G404" s="13"/>
      <c r="H404" s="13" t="str">
        <f>[3]Лист_1!J202</f>
        <v>1.101.04.023/5</v>
      </c>
      <c r="I404" s="13">
        <v>2009</v>
      </c>
      <c r="J404" s="40">
        <v>4350</v>
      </c>
      <c r="K404" s="13"/>
      <c r="L404" s="13">
        <v>1</v>
      </c>
      <c r="M404" s="13">
        <v>1</v>
      </c>
      <c r="N404" s="14"/>
      <c r="O404" s="14"/>
      <c r="P404" s="14"/>
      <c r="Q404" s="14"/>
      <c r="R404" s="14"/>
      <c r="S404" s="14"/>
    </row>
    <row r="405" spans="1:19" ht="52.15" customHeight="1" x14ac:dyDescent="0.2">
      <c r="A405" s="367" t="str">
        <f>[3]Лист_1!C203</f>
        <v>пневматическая винтовка МР-512 пласт</v>
      </c>
      <c r="B405" s="368"/>
      <c r="C405" s="368"/>
      <c r="D405" s="369"/>
      <c r="E405" s="13">
        <v>2287</v>
      </c>
      <c r="F405" s="13" t="s">
        <v>557</v>
      </c>
      <c r="G405" s="13"/>
      <c r="H405" s="13" t="str">
        <f>[3]Лист_1!J203</f>
        <v>1.101.06.052/1</v>
      </c>
      <c r="I405" s="13">
        <v>2008</v>
      </c>
      <c r="J405" s="40">
        <v>4530</v>
      </c>
      <c r="K405" s="13"/>
      <c r="L405" s="13">
        <v>1</v>
      </c>
      <c r="M405" s="13">
        <v>1</v>
      </c>
      <c r="N405" s="14"/>
      <c r="O405" s="14"/>
      <c r="P405" s="14"/>
      <c r="Q405" s="14"/>
      <c r="R405" s="14"/>
      <c r="S405" s="14"/>
    </row>
    <row r="406" spans="1:19" ht="52.15" customHeight="1" x14ac:dyDescent="0.2">
      <c r="A406" s="367" t="str">
        <f>[3]Лист_1!C204</f>
        <v>Маркер TIPPMANN98</v>
      </c>
      <c r="B406" s="368"/>
      <c r="C406" s="368"/>
      <c r="D406" s="369"/>
      <c r="E406" s="13">
        <v>2288</v>
      </c>
      <c r="F406" s="13" t="s">
        <v>557</v>
      </c>
      <c r="G406" s="13"/>
      <c r="H406" s="13" t="str">
        <f>[3]Лист_1!J204</f>
        <v>1.101.04.023/6</v>
      </c>
      <c r="I406" s="13">
        <v>2009</v>
      </c>
      <c r="J406" s="40">
        <v>4350</v>
      </c>
      <c r="K406" s="13"/>
      <c r="L406" s="13">
        <v>1</v>
      </c>
      <c r="M406" s="13">
        <v>1</v>
      </c>
      <c r="N406" s="14"/>
      <c r="O406" s="14"/>
      <c r="P406" s="14"/>
      <c r="Q406" s="14"/>
      <c r="R406" s="14"/>
      <c r="S406" s="14"/>
    </row>
    <row r="407" spans="1:19" ht="52.15" customHeight="1" x14ac:dyDescent="0.2">
      <c r="A407" s="367" t="str">
        <f>[3]Лист_1!C205</f>
        <v>Маркер TIPPMANN98</v>
      </c>
      <c r="B407" s="368"/>
      <c r="C407" s="368"/>
      <c r="D407" s="369"/>
      <c r="E407" s="13">
        <v>2289</v>
      </c>
      <c r="F407" s="13" t="s">
        <v>557</v>
      </c>
      <c r="G407" s="13"/>
      <c r="H407" s="13" t="str">
        <f>[3]Лист_1!J205</f>
        <v>1.101.04.023/7</v>
      </c>
      <c r="I407" s="13">
        <v>2009</v>
      </c>
      <c r="J407" s="40">
        <v>4350</v>
      </c>
      <c r="K407" s="13"/>
      <c r="L407" s="13">
        <v>1</v>
      </c>
      <c r="M407" s="13">
        <v>1</v>
      </c>
      <c r="N407" s="14"/>
      <c r="O407" s="14"/>
      <c r="P407" s="14"/>
      <c r="Q407" s="14"/>
      <c r="R407" s="14"/>
      <c r="S407" s="14"/>
    </row>
    <row r="408" spans="1:19" ht="52.15" customHeight="1" x14ac:dyDescent="0.2">
      <c r="A408" s="367" t="str">
        <f>[3]Лист_1!C206</f>
        <v>Маркер TIPPMANN98</v>
      </c>
      <c r="B408" s="368"/>
      <c r="C408" s="368"/>
      <c r="D408" s="369"/>
      <c r="E408" s="13">
        <v>2290</v>
      </c>
      <c r="F408" s="13" t="s">
        <v>557</v>
      </c>
      <c r="G408" s="13"/>
      <c r="H408" s="13" t="str">
        <f>[3]Лист_1!J206</f>
        <v>1.101.04.023/8</v>
      </c>
      <c r="I408" s="13">
        <v>2009</v>
      </c>
      <c r="J408" s="40">
        <v>4350</v>
      </c>
      <c r="K408" s="13"/>
      <c r="L408" s="13">
        <v>1</v>
      </c>
      <c r="M408" s="13">
        <v>1</v>
      </c>
      <c r="N408" s="14"/>
      <c r="O408" s="14"/>
      <c r="P408" s="14"/>
      <c r="Q408" s="14"/>
      <c r="R408" s="14"/>
      <c r="S408" s="14"/>
    </row>
    <row r="409" spans="1:19" ht="52.15" customHeight="1" x14ac:dyDescent="0.2">
      <c r="A409" s="367" t="str">
        <f>[3]Лист_1!C207</f>
        <v>Маркер TIPPMANN98</v>
      </c>
      <c r="B409" s="368"/>
      <c r="C409" s="368"/>
      <c r="D409" s="369"/>
      <c r="E409" s="13">
        <v>2291</v>
      </c>
      <c r="F409" s="13" t="s">
        <v>557</v>
      </c>
      <c r="G409" s="13"/>
      <c r="H409" s="13" t="str">
        <f>[3]Лист_1!J207</f>
        <v>1.101.04.023/9</v>
      </c>
      <c r="I409" s="13">
        <v>2009</v>
      </c>
      <c r="J409" s="40">
        <v>4350</v>
      </c>
      <c r="K409" s="13"/>
      <c r="L409" s="13">
        <v>1</v>
      </c>
      <c r="M409" s="13">
        <v>1</v>
      </c>
      <c r="N409" s="14"/>
      <c r="O409" s="14"/>
      <c r="P409" s="14"/>
      <c r="Q409" s="14"/>
      <c r="R409" s="14"/>
      <c r="S409" s="14"/>
    </row>
    <row r="410" spans="1:19" ht="52.15" customHeight="1" x14ac:dyDescent="0.2">
      <c r="A410" s="367" t="str">
        <f>[3]Лист_1!C208</f>
        <v>Лазерный пистолет Макарова</v>
      </c>
      <c r="B410" s="368"/>
      <c r="C410" s="368"/>
      <c r="D410" s="369"/>
      <c r="E410" s="13">
        <v>2292</v>
      </c>
      <c r="F410" s="13" t="s">
        <v>557</v>
      </c>
      <c r="G410" s="13"/>
      <c r="H410" s="13" t="str">
        <f>[3]Лист_1!J208</f>
        <v>1.101.06.102</v>
      </c>
      <c r="I410" s="13">
        <v>2009</v>
      </c>
      <c r="J410" s="40">
        <v>10030</v>
      </c>
      <c r="K410" s="13"/>
      <c r="L410" s="13">
        <v>1</v>
      </c>
      <c r="M410" s="13">
        <v>1</v>
      </c>
      <c r="N410" s="14"/>
      <c r="O410" s="14"/>
      <c r="P410" s="14"/>
      <c r="Q410" s="14"/>
      <c r="R410" s="14"/>
      <c r="S410" s="14"/>
    </row>
    <row r="411" spans="1:19" ht="52.15" customHeight="1" x14ac:dyDescent="0.2">
      <c r="A411" s="367" t="str">
        <f>[3]Лист_1!C209</f>
        <v>Маркер TIPPMANN98</v>
      </c>
      <c r="B411" s="368"/>
      <c r="C411" s="368"/>
      <c r="D411" s="369"/>
      <c r="E411" s="13">
        <v>2293</v>
      </c>
      <c r="F411" s="13" t="s">
        <v>557</v>
      </c>
      <c r="G411" s="13"/>
      <c r="H411" s="13" t="str">
        <f>[3]Лист_1!J209</f>
        <v>1.101.04.023/10</v>
      </c>
      <c r="I411" s="13">
        <v>2009</v>
      </c>
      <c r="J411" s="40">
        <v>4350</v>
      </c>
      <c r="K411" s="13"/>
      <c r="L411" s="13">
        <v>1</v>
      </c>
      <c r="M411" s="13">
        <v>1</v>
      </c>
      <c r="N411" s="14"/>
      <c r="O411" s="14"/>
      <c r="P411" s="14"/>
      <c r="Q411" s="14"/>
      <c r="R411" s="14"/>
      <c r="S411" s="14"/>
    </row>
    <row r="412" spans="1:19" ht="52.15" customHeight="1" x14ac:dyDescent="0.2">
      <c r="A412" s="367" t="str">
        <f>[3]Лист_1!C210</f>
        <v>Маркер TIPPMANN98</v>
      </c>
      <c r="B412" s="368"/>
      <c r="C412" s="368"/>
      <c r="D412" s="369"/>
      <c r="E412" s="13">
        <v>2294</v>
      </c>
      <c r="F412" s="13" t="s">
        <v>557</v>
      </c>
      <c r="G412" s="13"/>
      <c r="H412" s="13" t="str">
        <f>[3]Лист_1!J210</f>
        <v>1.101.04.023/11</v>
      </c>
      <c r="I412" s="13">
        <v>2009</v>
      </c>
      <c r="J412" s="40">
        <v>4350</v>
      </c>
      <c r="K412" s="13"/>
      <c r="L412" s="13">
        <v>1</v>
      </c>
      <c r="M412" s="13">
        <v>1</v>
      </c>
      <c r="N412" s="14"/>
      <c r="O412" s="14"/>
      <c r="P412" s="14"/>
      <c r="Q412" s="14"/>
      <c r="R412" s="14"/>
      <c r="S412" s="14"/>
    </row>
    <row r="413" spans="1:19" ht="52.15" customHeight="1" x14ac:dyDescent="0.2">
      <c r="A413" s="367" t="str">
        <f>[3]Лист_1!C211</f>
        <v>Маркер TIPPMANN98</v>
      </c>
      <c r="B413" s="368"/>
      <c r="C413" s="368"/>
      <c r="D413" s="369"/>
      <c r="E413" s="13">
        <v>2295</v>
      </c>
      <c r="F413" s="13" t="s">
        <v>557</v>
      </c>
      <c r="G413" s="13"/>
      <c r="H413" s="13" t="str">
        <f>[3]Лист_1!J211</f>
        <v>1.101.04.023/12</v>
      </c>
      <c r="I413" s="13">
        <v>2009</v>
      </c>
      <c r="J413" s="40">
        <v>4350</v>
      </c>
      <c r="K413" s="13"/>
      <c r="L413" s="13">
        <v>1</v>
      </c>
      <c r="M413" s="13">
        <v>1</v>
      </c>
      <c r="N413" s="14"/>
      <c r="O413" s="14"/>
      <c r="P413" s="14"/>
      <c r="Q413" s="14"/>
      <c r="R413" s="14"/>
      <c r="S413" s="14"/>
    </row>
    <row r="414" spans="1:19" ht="52.15" customHeight="1" x14ac:dyDescent="0.2">
      <c r="A414" s="367" t="str">
        <f>[3]Лист_1!C212</f>
        <v>Маркер TIPPMANN98</v>
      </c>
      <c r="B414" s="368"/>
      <c r="C414" s="368"/>
      <c r="D414" s="369"/>
      <c r="E414" s="13">
        <v>2296</v>
      </c>
      <c r="F414" s="13" t="s">
        <v>557</v>
      </c>
      <c r="G414" s="13"/>
      <c r="H414" s="13" t="str">
        <f>[3]Лист_1!J212</f>
        <v>1.101.04.023/13</v>
      </c>
      <c r="I414" s="13">
        <v>2009</v>
      </c>
      <c r="J414" s="40">
        <v>4350</v>
      </c>
      <c r="K414" s="13"/>
      <c r="L414" s="13">
        <v>1</v>
      </c>
      <c r="M414" s="13">
        <v>1</v>
      </c>
      <c r="N414" s="14"/>
      <c r="O414" s="14"/>
      <c r="P414" s="14"/>
      <c r="Q414" s="14"/>
      <c r="R414" s="14"/>
      <c r="S414" s="14"/>
    </row>
    <row r="415" spans="1:19" ht="52.15" customHeight="1" x14ac:dyDescent="0.2">
      <c r="A415" s="367" t="str">
        <f>[3]Лист_1!C213</f>
        <v>Лазерный автомат Калашникова АК-74</v>
      </c>
      <c r="B415" s="368"/>
      <c r="C415" s="368"/>
      <c r="D415" s="369"/>
      <c r="E415" s="13">
        <v>2297</v>
      </c>
      <c r="F415" s="13" t="s">
        <v>557</v>
      </c>
      <c r="G415" s="13"/>
      <c r="H415" s="13" t="str">
        <f>[3]Лист_1!J213</f>
        <v>1.101.06.101</v>
      </c>
      <c r="I415" s="13">
        <v>2009</v>
      </c>
      <c r="J415" s="40">
        <v>15340</v>
      </c>
      <c r="K415" s="13"/>
      <c r="L415" s="13">
        <v>1</v>
      </c>
      <c r="M415" s="13">
        <v>1</v>
      </c>
      <c r="N415" s="14"/>
      <c r="O415" s="14"/>
      <c r="P415" s="14"/>
      <c r="Q415" s="14"/>
      <c r="R415" s="14"/>
      <c r="S415" s="14"/>
    </row>
    <row r="416" spans="1:19" ht="52.15" customHeight="1" x14ac:dyDescent="0.2">
      <c r="A416" s="367" t="str">
        <f>[3]Лист_1!C214</f>
        <v>Маркер TIPPMANN98</v>
      </c>
      <c r="B416" s="368"/>
      <c r="C416" s="368"/>
      <c r="D416" s="369"/>
      <c r="E416" s="13">
        <v>2298</v>
      </c>
      <c r="F416" s="13" t="s">
        <v>557</v>
      </c>
      <c r="G416" s="13"/>
      <c r="H416" s="13" t="str">
        <f>[3]Лист_1!J214</f>
        <v>1.101.04.023/14</v>
      </c>
      <c r="I416" s="13">
        <v>2009</v>
      </c>
      <c r="J416" s="40">
        <v>4350</v>
      </c>
      <c r="K416" s="13"/>
      <c r="L416" s="13">
        <v>1</v>
      </c>
      <c r="M416" s="13">
        <v>1</v>
      </c>
      <c r="N416" s="14"/>
      <c r="O416" s="14"/>
      <c r="P416" s="14"/>
      <c r="Q416" s="14"/>
      <c r="R416" s="14"/>
      <c r="S416" s="14"/>
    </row>
    <row r="417" spans="1:19" ht="52.15" customHeight="1" x14ac:dyDescent="0.2">
      <c r="A417" s="367" t="str">
        <f>[3]Лист_1!C215</f>
        <v>ИЖ (Пневматическая винтовка)</v>
      </c>
      <c r="B417" s="368"/>
      <c r="C417" s="368"/>
      <c r="D417" s="369"/>
      <c r="E417" s="13">
        <v>2299</v>
      </c>
      <c r="F417" s="13" t="s">
        <v>557</v>
      </c>
      <c r="G417" s="13"/>
      <c r="H417" s="13" t="str">
        <f>[3]Лист_1!J215</f>
        <v>1.101.06.026</v>
      </c>
      <c r="I417" s="13">
        <v>2009</v>
      </c>
      <c r="J417" s="40">
        <v>10192</v>
      </c>
      <c r="K417" s="13"/>
      <c r="L417" s="13">
        <v>1</v>
      </c>
      <c r="M417" s="13">
        <v>1</v>
      </c>
      <c r="N417" s="14"/>
      <c r="O417" s="14"/>
      <c r="P417" s="14"/>
      <c r="Q417" s="14"/>
      <c r="R417" s="14"/>
      <c r="S417" s="14"/>
    </row>
    <row r="418" spans="1:19" ht="52.15" customHeight="1" x14ac:dyDescent="0.2">
      <c r="A418" s="367" t="str">
        <f>[3]Лист_1!C216</f>
        <v>Маркер TIPPMANN98</v>
      </c>
      <c r="B418" s="368"/>
      <c r="C418" s="368"/>
      <c r="D418" s="369"/>
      <c r="E418" s="13">
        <v>2300</v>
      </c>
      <c r="F418" s="13" t="s">
        <v>557</v>
      </c>
      <c r="G418" s="13"/>
      <c r="H418" s="13" t="str">
        <f>[3]Лист_1!J216</f>
        <v>1.101.04.023/15</v>
      </c>
      <c r="I418" s="13">
        <v>2008</v>
      </c>
      <c r="J418" s="40">
        <v>4350</v>
      </c>
      <c r="K418" s="13"/>
      <c r="L418" s="13">
        <v>1</v>
      </c>
      <c r="M418" s="13">
        <v>1</v>
      </c>
      <c r="N418" s="14"/>
      <c r="O418" s="14"/>
      <c r="P418" s="14"/>
      <c r="Q418" s="14"/>
      <c r="R418" s="14"/>
      <c r="S418" s="14"/>
    </row>
    <row r="419" spans="1:19" ht="52.15" customHeight="1" x14ac:dyDescent="0.2">
      <c r="A419" s="367" t="str">
        <f>[3]Лист_1!C217</f>
        <v>ММГ АК-74 (макет автомата Калашникова)</v>
      </c>
      <c r="B419" s="368"/>
      <c r="C419" s="368"/>
      <c r="D419" s="369"/>
      <c r="E419" s="13">
        <v>2301</v>
      </c>
      <c r="F419" s="13" t="s">
        <v>557</v>
      </c>
      <c r="G419" s="13"/>
      <c r="H419" s="13" t="str">
        <f>[3]Лист_1!J217</f>
        <v>1.101.06.049/2</v>
      </c>
      <c r="I419" s="13">
        <v>2025</v>
      </c>
      <c r="J419" s="40">
        <v>4065.47</v>
      </c>
      <c r="K419" s="13"/>
      <c r="L419" s="13">
        <v>1</v>
      </c>
      <c r="M419" s="13">
        <v>1</v>
      </c>
      <c r="N419" s="14"/>
      <c r="O419" s="14"/>
      <c r="P419" s="14"/>
      <c r="Q419" s="14"/>
      <c r="R419" s="14"/>
      <c r="S419" s="14"/>
    </row>
    <row r="420" spans="1:19" ht="52.15" customHeight="1" x14ac:dyDescent="0.2">
      <c r="A420" s="367" t="str">
        <f>[3]Лист_1!C218</f>
        <v>Маркер TIPPMANN98</v>
      </c>
      <c r="B420" s="368"/>
      <c r="C420" s="368"/>
      <c r="D420" s="369"/>
      <c r="E420" s="13">
        <v>2302</v>
      </c>
      <c r="F420" s="13" t="s">
        <v>557</v>
      </c>
      <c r="G420" s="13"/>
      <c r="H420" s="13" t="str">
        <f>[3]Лист_1!J218</f>
        <v>1.101.04.023/16</v>
      </c>
      <c r="I420" s="13">
        <v>2009</v>
      </c>
      <c r="J420" s="40">
        <v>4350</v>
      </c>
      <c r="K420" s="13"/>
      <c r="L420" s="13">
        <v>1</v>
      </c>
      <c r="M420" s="13">
        <v>1</v>
      </c>
      <c r="N420" s="14"/>
      <c r="O420" s="14"/>
      <c r="P420" s="14"/>
      <c r="Q420" s="14"/>
      <c r="R420" s="14"/>
      <c r="S420" s="14"/>
    </row>
    <row r="421" spans="1:19" ht="52.15" customHeight="1" x14ac:dyDescent="0.2">
      <c r="A421" s="367" t="str">
        <f>[3]Лист_1!C219</f>
        <v>Маркер TIPPMANN98</v>
      </c>
      <c r="B421" s="368"/>
      <c r="C421" s="368"/>
      <c r="D421" s="369"/>
      <c r="E421" s="13">
        <v>2303</v>
      </c>
      <c r="F421" s="13" t="s">
        <v>557</v>
      </c>
      <c r="G421" s="13"/>
      <c r="H421" s="13" t="str">
        <f>[3]Лист_1!J219</f>
        <v>1.101.04.023/17</v>
      </c>
      <c r="I421" s="13">
        <v>2009</v>
      </c>
      <c r="J421" s="40">
        <v>4350</v>
      </c>
      <c r="K421" s="13"/>
      <c r="L421" s="13">
        <v>1</v>
      </c>
      <c r="M421" s="13">
        <v>1</v>
      </c>
      <c r="N421" s="14"/>
      <c r="O421" s="14"/>
      <c r="P421" s="14"/>
      <c r="Q421" s="14"/>
      <c r="R421" s="14"/>
      <c r="S421" s="14"/>
    </row>
    <row r="422" spans="1:19" ht="52.15" customHeight="1" x14ac:dyDescent="0.2">
      <c r="A422" s="367" t="str">
        <f>[3]Лист_1!C220</f>
        <v>Маркер TIPPMANN98</v>
      </c>
      <c r="B422" s="368"/>
      <c r="C422" s="368"/>
      <c r="D422" s="369"/>
      <c r="E422" s="13">
        <v>2304</v>
      </c>
      <c r="F422" s="13" t="s">
        <v>557</v>
      </c>
      <c r="G422" s="13"/>
      <c r="H422" s="13" t="str">
        <f>[3]Лист_1!J220</f>
        <v>1.101.04.023/18</v>
      </c>
      <c r="I422" s="13">
        <v>2009</v>
      </c>
      <c r="J422" s="40">
        <v>4350</v>
      </c>
      <c r="K422" s="13"/>
      <c r="L422" s="13">
        <v>1</v>
      </c>
      <c r="M422" s="13">
        <v>1</v>
      </c>
      <c r="N422" s="14"/>
      <c r="O422" s="14"/>
      <c r="P422" s="14"/>
      <c r="Q422" s="14"/>
      <c r="R422" s="14"/>
      <c r="S422" s="14"/>
    </row>
    <row r="423" spans="1:19" ht="52.15" customHeight="1" x14ac:dyDescent="0.2">
      <c r="A423" s="367" t="str">
        <f>[3]Лист_1!C221</f>
        <v>Маркер TIPPMANN98</v>
      </c>
      <c r="B423" s="368"/>
      <c r="C423" s="368"/>
      <c r="D423" s="369"/>
      <c r="E423" s="13">
        <v>2305</v>
      </c>
      <c r="F423" s="13" t="s">
        <v>557</v>
      </c>
      <c r="G423" s="13"/>
      <c r="H423" s="13" t="str">
        <f>[3]Лист_1!J221</f>
        <v>1.101.04.023/19</v>
      </c>
      <c r="I423" s="13">
        <v>2009</v>
      </c>
      <c r="J423" s="40">
        <v>4350</v>
      </c>
      <c r="K423" s="13"/>
      <c r="L423" s="13">
        <v>1</v>
      </c>
      <c r="M423" s="13">
        <v>1</v>
      </c>
      <c r="N423" s="14"/>
      <c r="O423" s="14"/>
      <c r="P423" s="14"/>
      <c r="Q423" s="14"/>
      <c r="R423" s="14"/>
      <c r="S423" s="14"/>
    </row>
    <row r="424" spans="1:19" ht="52.15" customHeight="1" x14ac:dyDescent="0.2">
      <c r="A424" s="367" t="str">
        <f>[3]Лист_1!C222</f>
        <v>Маркер TIPPMANN98</v>
      </c>
      <c r="B424" s="368"/>
      <c r="C424" s="368"/>
      <c r="D424" s="369"/>
      <c r="E424" s="13">
        <v>2306</v>
      </c>
      <c r="F424" s="13" t="s">
        <v>557</v>
      </c>
      <c r="G424" s="13"/>
      <c r="H424" s="13" t="str">
        <f>[3]Лист_1!J222</f>
        <v>1.101.04.023/20</v>
      </c>
      <c r="I424" s="13">
        <v>2009</v>
      </c>
      <c r="J424" s="40">
        <v>4350</v>
      </c>
      <c r="K424" s="13"/>
      <c r="L424" s="13">
        <v>1</v>
      </c>
      <c r="M424" s="13">
        <v>1</v>
      </c>
      <c r="N424" s="14"/>
      <c r="O424" s="14"/>
      <c r="P424" s="14"/>
      <c r="Q424" s="14"/>
      <c r="R424" s="14"/>
      <c r="S424" s="14"/>
    </row>
    <row r="425" spans="1:19" ht="52.15" customHeight="1" x14ac:dyDescent="0.2">
      <c r="A425" s="367" t="str">
        <f>[3]Лист_1!C223</f>
        <v>Canon EOS 7D body-фотоаппарат зеркальный</v>
      </c>
      <c r="B425" s="368"/>
      <c r="C425" s="368"/>
      <c r="D425" s="369"/>
      <c r="E425" s="13">
        <v>2307</v>
      </c>
      <c r="F425" s="13" t="s">
        <v>557</v>
      </c>
      <c r="G425" s="13"/>
      <c r="H425" s="13" t="str">
        <f>[3]Лист_1!J223</f>
        <v>3407112011</v>
      </c>
      <c r="I425" s="13">
        <v>2011</v>
      </c>
      <c r="J425" s="40">
        <v>59000</v>
      </c>
      <c r="K425" s="13"/>
      <c r="L425" s="13">
        <v>1</v>
      </c>
      <c r="M425" s="13">
        <v>1</v>
      </c>
      <c r="N425" s="14"/>
      <c r="O425" s="14"/>
      <c r="P425" s="14"/>
      <c r="Q425" s="14"/>
      <c r="R425" s="14"/>
      <c r="S425" s="14"/>
    </row>
    <row r="426" spans="1:19" ht="52.15" customHeight="1" x14ac:dyDescent="0.2">
      <c r="A426" s="367" t="str">
        <f>[3]Лист_1!C224</f>
        <v>EURO DJ LED PAR 64 светодиодный прожектор</v>
      </c>
      <c r="B426" s="368"/>
      <c r="C426" s="368"/>
      <c r="D426" s="369"/>
      <c r="E426" s="13">
        <v>2308</v>
      </c>
      <c r="F426" s="13" t="s">
        <v>557</v>
      </c>
      <c r="G426" s="13"/>
      <c r="H426" s="13" t="str">
        <f>[3]Лист_1!J224</f>
        <v>1042122011</v>
      </c>
      <c r="I426" s="13">
        <v>2011</v>
      </c>
      <c r="J426" s="40">
        <v>5769</v>
      </c>
      <c r="K426" s="13"/>
      <c r="L426" s="13">
        <v>1</v>
      </c>
      <c r="M426" s="13">
        <v>1</v>
      </c>
      <c r="N426" s="14"/>
      <c r="O426" s="14"/>
      <c r="P426" s="14"/>
      <c r="Q426" s="14"/>
      <c r="R426" s="14"/>
      <c r="S426" s="14"/>
    </row>
    <row r="427" spans="1:19" ht="52.15" customHeight="1" x14ac:dyDescent="0.2">
      <c r="A427" s="367" t="str">
        <f>[3]Лист_1!C225</f>
        <v>EURO DJ LED PAR 64 светодиодный прожектор</v>
      </c>
      <c r="B427" s="368"/>
      <c r="C427" s="368"/>
      <c r="D427" s="369"/>
      <c r="E427" s="13">
        <v>2309</v>
      </c>
      <c r="F427" s="13" t="s">
        <v>557</v>
      </c>
      <c r="G427" s="13"/>
      <c r="H427" s="13" t="str">
        <f>[3]Лист_1!J225</f>
        <v>1042132011</v>
      </c>
      <c r="I427" s="13">
        <v>2011</v>
      </c>
      <c r="J427" s="40">
        <v>5769</v>
      </c>
      <c r="K427" s="13"/>
      <c r="L427" s="13">
        <v>1</v>
      </c>
      <c r="M427" s="13">
        <v>1</v>
      </c>
      <c r="N427" s="14"/>
      <c r="O427" s="14"/>
      <c r="P427" s="14"/>
      <c r="Q427" s="14"/>
      <c r="R427" s="14"/>
      <c r="S427" s="14"/>
    </row>
    <row r="428" spans="1:19" ht="52.15" customHeight="1" x14ac:dyDescent="0.2">
      <c r="A428" s="367" t="str">
        <f>[3]Лист_1!C226</f>
        <v>Комплект для лазерной стрельбы по светоотражающим мишеням ЛСК "Патриот"</v>
      </c>
      <c r="B428" s="368"/>
      <c r="C428" s="368"/>
      <c r="D428" s="369"/>
      <c r="E428" s="13">
        <v>2310</v>
      </c>
      <c r="F428" s="13" t="s">
        <v>557</v>
      </c>
      <c r="G428" s="13"/>
      <c r="H428" s="13" t="str">
        <f>[3]Лист_1!J226</f>
        <v>1.101.04.037</v>
      </c>
      <c r="I428" s="13">
        <v>2008</v>
      </c>
      <c r="J428" s="40">
        <v>93338</v>
      </c>
      <c r="K428" s="13"/>
      <c r="L428" s="13">
        <v>1</v>
      </c>
      <c r="M428" s="13">
        <v>1</v>
      </c>
      <c r="N428" s="14"/>
      <c r="O428" s="14"/>
      <c r="P428" s="14"/>
      <c r="Q428" s="14"/>
      <c r="R428" s="14"/>
      <c r="S428" s="14"/>
    </row>
    <row r="429" spans="1:19" ht="52.15" customHeight="1" x14ac:dyDescent="0.2">
      <c r="A429" s="374" t="str">
        <f>[3]Лист_1!C227</f>
        <v>Пневматическая винтовка МР-512</v>
      </c>
      <c r="B429" s="375"/>
      <c r="C429" s="375"/>
      <c r="D429" s="376"/>
      <c r="E429" s="13">
        <v>2311</v>
      </c>
      <c r="F429" s="13" t="s">
        <v>557</v>
      </c>
      <c r="G429" s="13"/>
      <c r="H429" s="13" t="str">
        <f>[3]Лист_1!J227</f>
        <v>П0000088</v>
      </c>
      <c r="I429" s="13">
        <v>2016</v>
      </c>
      <c r="J429" s="40">
        <v>15000</v>
      </c>
      <c r="K429" s="13"/>
      <c r="L429" s="13">
        <v>1</v>
      </c>
      <c r="M429" s="13">
        <v>1</v>
      </c>
      <c r="N429" s="14"/>
      <c r="O429" s="14"/>
      <c r="P429" s="14"/>
      <c r="Q429" s="14"/>
      <c r="R429" s="14"/>
      <c r="S429" s="14"/>
    </row>
    <row r="430" spans="1:19" ht="52.15" customHeight="1" x14ac:dyDescent="0.2">
      <c r="A430" s="374" t="str">
        <f>[3]Лист_1!C229</f>
        <v>Рециркулятор УФ-бактерицидный "СПДС-90-Р"</v>
      </c>
      <c r="B430" s="375"/>
      <c r="C430" s="375"/>
      <c r="D430" s="376"/>
      <c r="E430" s="13">
        <v>2312</v>
      </c>
      <c r="F430" s="13" t="s">
        <v>521</v>
      </c>
      <c r="G430" s="13"/>
      <c r="H430" s="13" t="str">
        <f>[3]Лист_1!J229</f>
        <v>П0000535</v>
      </c>
      <c r="I430" s="13">
        <v>2020</v>
      </c>
      <c r="J430" s="95">
        <v>21000</v>
      </c>
      <c r="K430" s="13"/>
      <c r="L430" s="13">
        <v>1</v>
      </c>
      <c r="M430" s="13">
        <v>1</v>
      </c>
      <c r="N430" s="14"/>
      <c r="O430" s="14"/>
      <c r="P430" s="14"/>
      <c r="Q430" s="14"/>
      <c r="R430" s="14"/>
      <c r="S430" s="14"/>
    </row>
    <row r="431" spans="1:19" ht="52.15" customHeight="1" x14ac:dyDescent="0.2">
      <c r="A431" s="367" t="str">
        <f>[3]Лист_1!C230</f>
        <v>Проектор WANBO T6 max</v>
      </c>
      <c r="B431" s="368"/>
      <c r="C431" s="368"/>
      <c r="D431" s="369"/>
      <c r="E431" s="13">
        <v>2313</v>
      </c>
      <c r="F431" s="13" t="s">
        <v>521</v>
      </c>
      <c r="G431" s="13"/>
      <c r="H431" s="13" t="str">
        <f>[3]Лист_1!J230</f>
        <v>П0000903</v>
      </c>
      <c r="I431" s="13">
        <v>2023</v>
      </c>
      <c r="J431" s="95">
        <v>33720.800000000003</v>
      </c>
      <c r="K431" s="13"/>
      <c r="L431" s="13">
        <v>1</v>
      </c>
      <c r="M431" s="13">
        <v>1</v>
      </c>
      <c r="N431" s="14"/>
      <c r="O431" s="14"/>
      <c r="P431" s="14"/>
      <c r="Q431" s="14"/>
      <c r="R431" s="14"/>
      <c r="S431" s="14"/>
    </row>
    <row r="432" spans="1:19" ht="52.15" customHeight="1" x14ac:dyDescent="0.2">
      <c r="A432" s="367" t="str">
        <f>[3]Лист_1!C232</f>
        <v>Рециркулятор УФ-бактерицидный "СПДС-60-Р"</v>
      </c>
      <c r="B432" s="368"/>
      <c r="C432" s="368"/>
      <c r="D432" s="369"/>
      <c r="E432" s="13">
        <v>2314</v>
      </c>
      <c r="F432" s="13" t="s">
        <v>659</v>
      </c>
      <c r="G432" s="13"/>
      <c r="H432" s="13" t="str">
        <f>[3]Лист_1!J232</f>
        <v>П0000498</v>
      </c>
      <c r="I432" s="13">
        <v>2020</v>
      </c>
      <c r="J432" s="40">
        <v>21000</v>
      </c>
      <c r="K432" s="13"/>
      <c r="L432" s="13">
        <v>1</v>
      </c>
      <c r="M432" s="13">
        <v>1</v>
      </c>
      <c r="N432" s="14"/>
      <c r="O432" s="14"/>
      <c r="P432" s="14"/>
      <c r="Q432" s="14"/>
      <c r="R432" s="14"/>
      <c r="S432" s="14"/>
    </row>
    <row r="433" spans="1:19" ht="52.15" customHeight="1" x14ac:dyDescent="0.2">
      <c r="A433" s="367" t="str">
        <f>[3]Лист_1!C233</f>
        <v>МФУ Epson L3070  А4 струйный</v>
      </c>
      <c r="B433" s="368"/>
      <c r="C433" s="368"/>
      <c r="D433" s="369"/>
      <c r="E433" s="13">
        <v>2315</v>
      </c>
      <c r="F433" s="13" t="s">
        <v>659</v>
      </c>
      <c r="G433" s="13"/>
      <c r="H433" s="13" t="str">
        <f>[3]Лист_1!J233</f>
        <v>П0000422</v>
      </c>
      <c r="I433" s="13">
        <v>2018</v>
      </c>
      <c r="J433" s="95">
        <v>17410</v>
      </c>
      <c r="K433" s="13"/>
      <c r="L433" s="13">
        <v>1</v>
      </c>
      <c r="M433" s="13">
        <v>1</v>
      </c>
      <c r="N433" s="14"/>
      <c r="O433" s="14"/>
      <c r="P433" s="14"/>
      <c r="Q433" s="14"/>
      <c r="R433" s="14"/>
      <c r="S433" s="14"/>
    </row>
    <row r="434" spans="1:19" ht="52.15" customHeight="1" x14ac:dyDescent="0.2">
      <c r="A434" s="367" t="str">
        <f>[3]Лист_1!C234</f>
        <v>Ноутбук HP 15.6 15-bs053ur Intel</v>
      </c>
      <c r="B434" s="368"/>
      <c r="C434" s="368"/>
      <c r="D434" s="369"/>
      <c r="E434" s="13">
        <v>2316</v>
      </c>
      <c r="F434" s="13" t="s">
        <v>659</v>
      </c>
      <c r="G434" s="13"/>
      <c r="H434" s="13" t="str">
        <f>[3]Лист_1!J234</f>
        <v>П0000428</v>
      </c>
      <c r="I434" s="13">
        <v>2018</v>
      </c>
      <c r="J434" s="95">
        <v>27490</v>
      </c>
      <c r="K434" s="13"/>
      <c r="L434" s="13">
        <v>1</v>
      </c>
      <c r="M434" s="13">
        <v>1</v>
      </c>
      <c r="N434" s="14"/>
      <c r="O434" s="14"/>
      <c r="P434" s="14"/>
      <c r="Q434" s="14"/>
      <c r="R434" s="14"/>
      <c r="S434" s="14"/>
    </row>
    <row r="435" spans="1:19" ht="52.15" customHeight="1" x14ac:dyDescent="0.2">
      <c r="A435" s="367" t="str">
        <f>[3]Лист_1!C236</f>
        <v>Рециркулятор УФ-бактерицидный "СПДС-120-Р"</v>
      </c>
      <c r="B435" s="368"/>
      <c r="C435" s="368"/>
      <c r="D435" s="369"/>
      <c r="E435" s="13">
        <v>2317</v>
      </c>
      <c r="F435" s="13" t="s">
        <v>738</v>
      </c>
      <c r="G435" s="13"/>
      <c r="H435" s="13" t="str">
        <f>[3]Лист_1!J236</f>
        <v>П0000495</v>
      </c>
      <c r="I435" s="13">
        <v>2020</v>
      </c>
      <c r="J435" s="95">
        <v>28000</v>
      </c>
      <c r="K435" s="13"/>
      <c r="L435" s="13">
        <v>1</v>
      </c>
      <c r="M435" s="13">
        <v>1</v>
      </c>
      <c r="N435" s="14"/>
      <c r="O435" s="14"/>
      <c r="P435" s="14"/>
      <c r="Q435" s="14"/>
      <c r="R435" s="14"/>
      <c r="S435" s="14"/>
    </row>
    <row r="436" spans="1:19" ht="52.15" customHeight="1" x14ac:dyDescent="0.2">
      <c r="A436" s="367" t="str">
        <f>[3]Лист_1!C237</f>
        <v>Системный блок</v>
      </c>
      <c r="B436" s="368"/>
      <c r="C436" s="368"/>
      <c r="D436" s="369"/>
      <c r="E436" s="13">
        <v>2318</v>
      </c>
      <c r="F436" s="13" t="s">
        <v>738</v>
      </c>
      <c r="G436" s="13"/>
      <c r="H436" s="13" t="str">
        <f>[3]Лист_1!J237</f>
        <v>П0000555</v>
      </c>
      <c r="I436" s="13">
        <v>2021</v>
      </c>
      <c r="J436" s="40">
        <v>50000</v>
      </c>
      <c r="K436" s="13"/>
      <c r="L436" s="13">
        <v>1</v>
      </c>
      <c r="M436" s="13">
        <v>1</v>
      </c>
      <c r="N436" s="14"/>
      <c r="O436" s="14"/>
      <c r="P436" s="14"/>
      <c r="Q436" s="14"/>
      <c r="R436" s="14"/>
      <c r="S436" s="14"/>
    </row>
    <row r="437" spans="1:19" ht="52.15" customHeight="1" x14ac:dyDescent="0.2">
      <c r="A437" s="367" t="str">
        <f>[3]Лист_1!C238</f>
        <v>Система оповещения Рокот-2</v>
      </c>
      <c r="B437" s="368"/>
      <c r="C437" s="368"/>
      <c r="D437" s="369"/>
      <c r="E437" s="13">
        <v>2319</v>
      </c>
      <c r="F437" s="13" t="s">
        <v>738</v>
      </c>
      <c r="G437" s="13"/>
      <c r="H437" s="13" t="str">
        <f>[3]Лист_1!J238</f>
        <v>П0000577</v>
      </c>
      <c r="I437" s="13">
        <v>2021</v>
      </c>
      <c r="J437" s="40">
        <v>47700</v>
      </c>
      <c r="K437" s="13"/>
      <c r="L437" s="13">
        <v>1</v>
      </c>
      <c r="M437" s="13">
        <v>1</v>
      </c>
      <c r="N437" s="14"/>
      <c r="O437" s="14"/>
      <c r="P437" s="14"/>
      <c r="Q437" s="14"/>
      <c r="R437" s="14"/>
      <c r="S437" s="14"/>
    </row>
    <row r="438" spans="1:19" ht="52.15" customHeight="1" x14ac:dyDescent="0.2">
      <c r="A438" s="367" t="str">
        <f>[3]Лист_1!C239</f>
        <v>Электронное табло Импульс-710-D10x5-S 1-RY-RING</v>
      </c>
      <c r="B438" s="368"/>
      <c r="C438" s="368"/>
      <c r="D438" s="369"/>
      <c r="E438" s="13">
        <v>2320</v>
      </c>
      <c r="F438" s="13" t="s">
        <v>738</v>
      </c>
      <c r="G438" s="13"/>
      <c r="H438" s="13" t="str">
        <f>[3]Лист_1!J239</f>
        <v>П0000897</v>
      </c>
      <c r="I438" s="13">
        <v>2023</v>
      </c>
      <c r="J438" s="40">
        <v>22450</v>
      </c>
      <c r="K438" s="13"/>
      <c r="L438" s="13">
        <v>1</v>
      </c>
      <c r="M438" s="13">
        <v>1</v>
      </c>
      <c r="N438" s="14"/>
      <c r="O438" s="14"/>
      <c r="P438" s="14"/>
      <c r="Q438" s="14"/>
      <c r="R438" s="14"/>
      <c r="S438" s="14"/>
    </row>
    <row r="439" spans="1:19" ht="52.15" customHeight="1" x14ac:dyDescent="0.2">
      <c r="A439" s="374" t="str">
        <f>[3]Лист_1!C240</f>
        <v>Телевизор ВВК 55LEX-8335/UTS2C 55", DVD-T2 DVB, SMART Салют ТВ, черный</v>
      </c>
      <c r="B439" s="375"/>
      <c r="C439" s="375"/>
      <c r="D439" s="376"/>
      <c r="E439" s="13">
        <v>2321</v>
      </c>
      <c r="F439" s="13" t="s">
        <v>738</v>
      </c>
      <c r="G439" s="13"/>
      <c r="H439" s="13" t="str">
        <f>[3]Лист_1!J240</f>
        <v>П0000738</v>
      </c>
      <c r="I439" s="13">
        <v>2023</v>
      </c>
      <c r="J439" s="40">
        <v>62443.199999999997</v>
      </c>
      <c r="K439" s="13"/>
      <c r="L439" s="13">
        <v>1</v>
      </c>
      <c r="M439" s="13">
        <v>1</v>
      </c>
      <c r="N439" s="14"/>
      <c r="O439" s="14"/>
      <c r="P439" s="14"/>
      <c r="Q439" s="14"/>
      <c r="R439" s="14"/>
      <c r="S439" s="14"/>
    </row>
    <row r="440" spans="1:19" ht="52.15" customHeight="1" x14ac:dyDescent="0.2">
      <c r="A440" s="367" t="str">
        <f>[3]Лист_1!C242</f>
        <v>Ноутбук Acer Aspire 3 A315-56-399N, 15.6", Intel Core i3 1005G1 1.2ГГц, 8ГБ DDR4, 512ГБ SSD, Intel UHD Graphics, Win10</v>
      </c>
      <c r="B440" s="368"/>
      <c r="C440" s="368"/>
      <c r="D440" s="369"/>
      <c r="E440" s="13">
        <v>2322</v>
      </c>
      <c r="F440" s="13" t="s">
        <v>537</v>
      </c>
      <c r="G440" s="13"/>
      <c r="H440" s="13" t="str">
        <f>[3]Лист_1!J242</f>
        <v>П0000734</v>
      </c>
      <c r="I440" s="13">
        <v>2023</v>
      </c>
      <c r="J440" s="40">
        <v>45000</v>
      </c>
      <c r="K440" s="13"/>
      <c r="L440" s="13">
        <v>1</v>
      </c>
      <c r="M440" s="13">
        <v>1</v>
      </c>
      <c r="N440" s="14"/>
      <c r="O440" s="14"/>
      <c r="P440" s="14"/>
      <c r="Q440" s="14"/>
      <c r="R440" s="14"/>
      <c r="S440" s="14"/>
    </row>
    <row r="441" spans="1:19" ht="52.15" customHeight="1" x14ac:dyDescent="0.2">
      <c r="A441" s="367" t="str">
        <f>[3]Лист_1!C243</f>
        <v>Ноутбук Acer Extensa EX215-52-53U4 NX.EG8ER.00B 15.6" Intel Core i5-1035G1 (1.0ГГц)/8Gb/SSD 512 Gb/IPS /Intel UHD Graphics/DOS/Black</v>
      </c>
      <c r="B441" s="368"/>
      <c r="C441" s="368"/>
      <c r="D441" s="369"/>
      <c r="E441" s="13">
        <v>2323</v>
      </c>
      <c r="F441" s="13" t="s">
        <v>537</v>
      </c>
      <c r="G441" s="13"/>
      <c r="H441" s="13" t="str">
        <f>[3]Лист_1!J243</f>
        <v>П0000669</v>
      </c>
      <c r="I441" s="13">
        <v>2022</v>
      </c>
      <c r="J441" s="40">
        <v>48675</v>
      </c>
      <c r="K441" s="13"/>
      <c r="L441" s="13">
        <v>1</v>
      </c>
      <c r="M441" s="13">
        <v>1</v>
      </c>
      <c r="N441" s="14"/>
      <c r="O441" s="14"/>
      <c r="P441" s="14"/>
      <c r="Q441" s="14"/>
      <c r="R441" s="14"/>
      <c r="S441" s="14"/>
    </row>
    <row r="442" spans="1:19" ht="52.15" customHeight="1" x14ac:dyDescent="0.2">
      <c r="A442" s="367" t="str">
        <f>[3]Лист_1!C244</f>
        <v>МФУ лазерное НР LaserJet Pro MFP M227 sdn</v>
      </c>
      <c r="B442" s="368"/>
      <c r="C442" s="368"/>
      <c r="D442" s="369"/>
      <c r="E442" s="13">
        <v>2324</v>
      </c>
      <c r="F442" s="13" t="s">
        <v>537</v>
      </c>
      <c r="G442" s="13"/>
      <c r="H442" s="13" t="str">
        <f>[3]Лист_1!J244</f>
        <v>П0000562</v>
      </c>
      <c r="I442" s="13">
        <v>2021</v>
      </c>
      <c r="J442" s="40">
        <v>17700</v>
      </c>
      <c r="K442" s="13"/>
      <c r="L442" s="13">
        <v>1</v>
      </c>
      <c r="M442" s="13">
        <v>1</v>
      </c>
      <c r="N442" s="14"/>
      <c r="O442" s="14"/>
      <c r="P442" s="14"/>
      <c r="Q442" s="14"/>
      <c r="R442" s="14"/>
      <c r="S442" s="14"/>
    </row>
    <row r="443" spans="1:19" ht="52.15" customHeight="1" x14ac:dyDescent="0.2">
      <c r="A443" s="367" t="str">
        <f>[3]Лист_1!C245</f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443" s="368"/>
      <c r="C443" s="368"/>
      <c r="D443" s="369"/>
      <c r="E443" s="13">
        <v>2325</v>
      </c>
      <c r="F443" s="13" t="s">
        <v>537</v>
      </c>
      <c r="G443" s="13"/>
      <c r="H443" s="13" t="str">
        <f>[3]Лист_1!J245</f>
        <v>П0000560</v>
      </c>
      <c r="I443" s="13">
        <v>2021</v>
      </c>
      <c r="J443" s="40">
        <v>36200</v>
      </c>
      <c r="K443" s="13"/>
      <c r="L443" s="13">
        <v>1</v>
      </c>
      <c r="M443" s="13">
        <v>1</v>
      </c>
      <c r="N443" s="14"/>
      <c r="O443" s="14"/>
      <c r="P443" s="14"/>
      <c r="Q443" s="14"/>
      <c r="R443" s="14"/>
      <c r="S443" s="14"/>
    </row>
    <row r="444" spans="1:19" ht="52.15" customHeight="1" x14ac:dyDescent="0.2">
      <c r="A444" s="367" t="str">
        <f>[3]Лист_1!C246</f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444" s="368"/>
      <c r="C444" s="368"/>
      <c r="D444" s="369"/>
      <c r="E444" s="13">
        <v>2326</v>
      </c>
      <c r="F444" s="13" t="s">
        <v>537</v>
      </c>
      <c r="G444" s="13"/>
      <c r="H444" s="13" t="str">
        <f>[3]Лист_1!J246</f>
        <v>П0000559</v>
      </c>
      <c r="I444" s="13">
        <v>2021</v>
      </c>
      <c r="J444" s="40">
        <v>36200</v>
      </c>
      <c r="K444" s="13"/>
      <c r="L444" s="13">
        <v>1</v>
      </c>
      <c r="M444" s="13">
        <v>1</v>
      </c>
      <c r="N444" s="14"/>
      <c r="O444" s="14"/>
      <c r="P444" s="14"/>
      <c r="Q444" s="14"/>
      <c r="R444" s="14"/>
      <c r="S444" s="14"/>
    </row>
    <row r="445" spans="1:19" ht="52.15" customHeight="1" x14ac:dyDescent="0.2">
      <c r="A445" s="367" t="str">
        <f>[3]Лист_1!C247</f>
        <v>МФУ лазерное НР LaserJet Pro MFP M227 sdn</v>
      </c>
      <c r="B445" s="368"/>
      <c r="C445" s="368"/>
      <c r="D445" s="369"/>
      <c r="E445" s="13">
        <v>2327</v>
      </c>
      <c r="F445" s="13" t="s">
        <v>537</v>
      </c>
      <c r="G445" s="13"/>
      <c r="H445" s="13" t="str">
        <f>[3]Лист_1!J247</f>
        <v>П0000561</v>
      </c>
      <c r="I445" s="13">
        <v>2021</v>
      </c>
      <c r="J445" s="40">
        <v>17700</v>
      </c>
      <c r="K445" s="13"/>
      <c r="L445" s="13">
        <v>1</v>
      </c>
      <c r="M445" s="13">
        <v>1</v>
      </c>
      <c r="N445" s="14"/>
      <c r="O445" s="14"/>
      <c r="P445" s="14"/>
      <c r="Q445" s="14"/>
      <c r="R445" s="14"/>
      <c r="S445" s="14"/>
    </row>
    <row r="446" spans="1:19" ht="52.15" customHeight="1" x14ac:dyDescent="0.2">
      <c r="A446" s="367" t="str">
        <f>[3]Лист_1!C248</f>
        <v>МФУ Kyocera FS-1120MFP A4</v>
      </c>
      <c r="B446" s="368"/>
      <c r="C446" s="368"/>
      <c r="D446" s="369"/>
      <c r="E446" s="13">
        <v>2328</v>
      </c>
      <c r="F446" s="13" t="s">
        <v>537</v>
      </c>
      <c r="G446" s="13"/>
      <c r="H446" s="13" t="str">
        <f>[3]Лист_1!J248</f>
        <v>П0000421</v>
      </c>
      <c r="I446" s="13">
        <v>2018</v>
      </c>
      <c r="J446" s="40">
        <v>16980</v>
      </c>
      <c r="K446" s="13"/>
      <c r="L446" s="13">
        <v>1</v>
      </c>
      <c r="M446" s="13">
        <v>1</v>
      </c>
      <c r="N446" s="14"/>
      <c r="O446" s="14"/>
      <c r="P446" s="14"/>
      <c r="Q446" s="14"/>
      <c r="R446" s="14"/>
      <c r="S446" s="14"/>
    </row>
    <row r="447" spans="1:19" ht="52.15" customHeight="1" x14ac:dyDescent="0.2">
      <c r="A447" s="367" t="str">
        <f>[3]Лист_1!C249</f>
        <v>МФУ струйный Epson L4260 A4, цветной</v>
      </c>
      <c r="B447" s="368"/>
      <c r="C447" s="368"/>
      <c r="D447" s="369"/>
      <c r="E447" s="13">
        <v>2329</v>
      </c>
      <c r="F447" s="13" t="s">
        <v>537</v>
      </c>
      <c r="G447" s="13"/>
      <c r="H447" s="13" t="str">
        <f>[3]Лист_1!J249</f>
        <v>П0000662</v>
      </c>
      <c r="I447" s="13">
        <v>2022</v>
      </c>
      <c r="J447" s="40">
        <v>40640</v>
      </c>
      <c r="K447" s="13"/>
      <c r="L447" s="13">
        <v>1</v>
      </c>
      <c r="M447" s="13">
        <v>1</v>
      </c>
      <c r="N447" s="14"/>
      <c r="O447" s="14"/>
      <c r="P447" s="14"/>
      <c r="Q447" s="14"/>
      <c r="R447" s="14"/>
      <c r="S447" s="14"/>
    </row>
    <row r="448" spans="1:19" ht="52.15" customHeight="1" x14ac:dyDescent="0.2">
      <c r="A448" s="367" t="str">
        <f>[3]Лист_1!C250</f>
        <v>Компьютер ПК в сборе (AMD Ryzen 5 360016GB/SSD 512GB+HDD 1TB/600WINDIA GeForce GT 1030/Win10+Монитор 23,8"+Набор беспроводной клавиатура+мышь</v>
      </c>
      <c r="B448" s="368"/>
      <c r="C448" s="368"/>
      <c r="D448" s="369"/>
      <c r="E448" s="13">
        <v>2330</v>
      </c>
      <c r="F448" s="13" t="s">
        <v>537</v>
      </c>
      <c r="G448" s="13"/>
      <c r="H448" s="13" t="str">
        <f>[3]Лист_1!J250</f>
        <v>П0000658</v>
      </c>
      <c r="I448" s="13">
        <v>2022</v>
      </c>
      <c r="J448" s="40">
        <v>65200</v>
      </c>
      <c r="K448" s="13"/>
      <c r="L448" s="13">
        <v>1</v>
      </c>
      <c r="M448" s="13">
        <v>1</v>
      </c>
      <c r="N448" s="14"/>
      <c r="O448" s="14"/>
      <c r="P448" s="14"/>
      <c r="Q448" s="14"/>
      <c r="R448" s="14"/>
      <c r="S448" s="14"/>
    </row>
    <row r="449" spans="1:19" ht="52.15" customHeight="1" x14ac:dyDescent="0.2">
      <c r="A449" s="367" t="str">
        <f>[3]Лист_1!C251</f>
        <v>Рециркулятор УФ-бактерицидный "СПДС-60-Р"</v>
      </c>
      <c r="B449" s="368"/>
      <c r="C449" s="368"/>
      <c r="D449" s="369"/>
      <c r="E449" s="13">
        <v>2331</v>
      </c>
      <c r="F449" s="13" t="s">
        <v>537</v>
      </c>
      <c r="G449" s="13"/>
      <c r="H449" s="13" t="str">
        <f>[3]Лист_1!J251</f>
        <v>П0000499</v>
      </c>
      <c r="I449" s="13">
        <v>2020</v>
      </c>
      <c r="J449" s="40">
        <v>21000</v>
      </c>
      <c r="K449" s="13"/>
      <c r="L449" s="13">
        <v>1</v>
      </c>
      <c r="M449" s="13">
        <v>1</v>
      </c>
      <c r="N449" s="14"/>
      <c r="O449" s="14"/>
      <c r="P449" s="14"/>
      <c r="Q449" s="14"/>
      <c r="R449" s="14"/>
      <c r="S449" s="14"/>
    </row>
    <row r="450" spans="1:19" ht="52.15" customHeight="1" x14ac:dyDescent="0.2">
      <c r="A450" s="374" t="str">
        <f>[3]Лист_1!C252</f>
        <v>Ноутбук Acer Extensa EX215-52-53U4 NX.EG8ER.00B 15.6" Intel Core i5-1035G1 (1.0ГГц)/8Gb/SSD 512 Gb/IPS /Intel UHD Graphics/DOS/Black</v>
      </c>
      <c r="B450" s="375"/>
      <c r="C450" s="375"/>
      <c r="D450" s="376"/>
      <c r="E450" s="13">
        <v>2332</v>
      </c>
      <c r="F450" s="13" t="s">
        <v>537</v>
      </c>
      <c r="G450" s="13"/>
      <c r="H450" s="13" t="str">
        <f>[3]Лист_1!J252</f>
        <v>П0000668</v>
      </c>
      <c r="I450" s="13">
        <v>2022</v>
      </c>
      <c r="J450" s="40">
        <v>48675</v>
      </c>
      <c r="K450" s="13"/>
      <c r="L450" s="13">
        <v>1</v>
      </c>
      <c r="M450" s="13">
        <v>1</v>
      </c>
      <c r="N450" s="14"/>
      <c r="O450" s="14"/>
      <c r="P450" s="14"/>
      <c r="Q450" s="14"/>
      <c r="R450" s="14"/>
      <c r="S450" s="14"/>
    </row>
    <row r="451" spans="1:19" ht="52.15" customHeight="1" x14ac:dyDescent="0.2">
      <c r="A451" s="367" t="str">
        <f>[3]Лист_1!C254</f>
        <v>Проектор XGIMI MoGo Pro+ черный</v>
      </c>
      <c r="B451" s="368"/>
      <c r="C451" s="368"/>
      <c r="D451" s="369"/>
      <c r="E451" s="13">
        <v>2333</v>
      </c>
      <c r="F451" s="13" t="s">
        <v>744</v>
      </c>
      <c r="G451" s="13"/>
      <c r="H451" s="13" t="str">
        <f>[3]Лист_1!J254</f>
        <v>П0000737</v>
      </c>
      <c r="I451" s="13">
        <v>2023</v>
      </c>
      <c r="J451" s="40">
        <v>35000</v>
      </c>
      <c r="K451" s="13"/>
      <c r="L451" s="13">
        <v>1</v>
      </c>
      <c r="M451" s="13">
        <v>1</v>
      </c>
      <c r="N451" s="14"/>
      <c r="O451" s="14"/>
      <c r="P451" s="14"/>
      <c r="Q451" s="14"/>
      <c r="R451" s="14"/>
      <c r="S451" s="14"/>
    </row>
    <row r="452" spans="1:19" ht="52.15" customHeight="1" x14ac:dyDescent="0.2">
      <c r="A452" s="367" t="str">
        <f>[3]Лист_1!C255</f>
        <v>Рециркулятор УФ-бактерицидный "СПДС-60-Р"</v>
      </c>
      <c r="B452" s="368"/>
      <c r="C452" s="368"/>
      <c r="D452" s="369"/>
      <c r="E452" s="13">
        <v>2334</v>
      </c>
      <c r="F452" s="13" t="s">
        <v>744</v>
      </c>
      <c r="G452" s="13"/>
      <c r="H452" s="13" t="str">
        <f>[3]Лист_1!J255</f>
        <v>П0000497</v>
      </c>
      <c r="I452" s="13">
        <v>2020</v>
      </c>
      <c r="J452" s="40">
        <v>21000</v>
      </c>
      <c r="K452" s="13"/>
      <c r="L452" s="13">
        <v>1</v>
      </c>
      <c r="M452" s="13">
        <v>1</v>
      </c>
      <c r="N452" s="14"/>
      <c r="O452" s="14"/>
      <c r="P452" s="14"/>
      <c r="Q452" s="14"/>
      <c r="R452" s="14"/>
      <c r="S452" s="14"/>
    </row>
    <row r="453" spans="1:19" ht="52.15" customHeight="1" x14ac:dyDescent="0.2">
      <c r="A453" s="367" t="str">
        <f>[3]Лист_1!C256</f>
        <v>МФУ Pantum N6550NW, А4, лазерный, черный, автопадача на 35 листов</v>
      </c>
      <c r="B453" s="368"/>
      <c r="C453" s="368"/>
      <c r="D453" s="369"/>
      <c r="E453" s="13">
        <v>2335</v>
      </c>
      <c r="F453" s="13" t="s">
        <v>744</v>
      </c>
      <c r="G453" s="13"/>
      <c r="H453" s="13" t="str">
        <f>[3]Лист_1!J256</f>
        <v>П0000663</v>
      </c>
      <c r="I453" s="13">
        <v>2022</v>
      </c>
      <c r="J453" s="40">
        <v>18900</v>
      </c>
      <c r="K453" s="13"/>
      <c r="L453" s="13">
        <v>1</v>
      </c>
      <c r="M453" s="13">
        <v>1</v>
      </c>
      <c r="N453" s="14"/>
      <c r="O453" s="14"/>
      <c r="P453" s="14"/>
      <c r="Q453" s="14"/>
      <c r="R453" s="14"/>
      <c r="S453" s="14"/>
    </row>
    <row r="454" spans="1:19" ht="52.15" customHeight="1" x14ac:dyDescent="0.2">
      <c r="A454" s="367" t="str">
        <f>[3]Лист_1!C257</f>
        <v>Электронное табло Импульс-710-D10x5-S 1-RY-RING</v>
      </c>
      <c r="B454" s="368"/>
      <c r="C454" s="368"/>
      <c r="D454" s="369"/>
      <c r="E454" s="13">
        <v>2336</v>
      </c>
      <c r="F454" s="13" t="s">
        <v>744</v>
      </c>
      <c r="G454" s="13"/>
      <c r="H454" s="13" t="str">
        <f>[3]Лист_1!J257</f>
        <v>П0000898</v>
      </c>
      <c r="I454" s="13">
        <v>2023</v>
      </c>
      <c r="J454" s="40">
        <v>22450</v>
      </c>
      <c r="K454" s="13"/>
      <c r="L454" s="13">
        <v>1</v>
      </c>
      <c r="M454" s="13">
        <v>1</v>
      </c>
      <c r="N454" s="14"/>
      <c r="O454" s="14"/>
      <c r="P454" s="14"/>
      <c r="Q454" s="14"/>
      <c r="R454" s="14"/>
      <c r="S454" s="14"/>
    </row>
    <row r="455" spans="1:19" ht="52.15" customHeight="1" x14ac:dyDescent="0.2">
      <c r="A455" s="374" t="str">
        <f>[3]Лист_1!C258</f>
        <v>Компьютер ПК в сборе (Office Core i3 10100/16GB/SSD 256GB+HDD 1TB/400Winter UHD Graphich 630/Win10+Монитор 23,8"+Набор беспроводной клавиатура+мышь</v>
      </c>
      <c r="B455" s="375"/>
      <c r="C455" s="375"/>
      <c r="D455" s="376"/>
      <c r="E455" s="13">
        <v>2337</v>
      </c>
      <c r="F455" s="13" t="s">
        <v>744</v>
      </c>
      <c r="G455" s="13"/>
      <c r="H455" s="13" t="str">
        <f>[3]Лист_1!J258</f>
        <v>П0000660</v>
      </c>
      <c r="I455" s="13">
        <v>2022</v>
      </c>
      <c r="J455" s="40">
        <v>48530</v>
      </c>
      <c r="K455" s="13"/>
      <c r="L455" s="13">
        <v>1</v>
      </c>
      <c r="M455" s="13">
        <v>1</v>
      </c>
      <c r="N455" s="14"/>
      <c r="O455" s="14"/>
      <c r="P455" s="14"/>
      <c r="Q455" s="14"/>
      <c r="R455" s="14"/>
      <c r="S455" s="14"/>
    </row>
    <row r="456" spans="1:19" ht="52.15" customHeight="1" x14ac:dyDescent="0.2">
      <c r="A456" s="367" t="str">
        <f>[3]Лист_1!C260</f>
        <v>Ноутбук Acer Aspire 3 A315-56-399N, 15.6", Intel Core i3 1005G1 1.2ГГц, 8ГБ DDR4, 512ГБ SSD, Intel UHD Graphics, Win10</v>
      </c>
      <c r="B456" s="368"/>
      <c r="C456" s="368"/>
      <c r="D456" s="369"/>
      <c r="E456" s="13">
        <v>2338</v>
      </c>
      <c r="F456" s="13" t="s">
        <v>562</v>
      </c>
      <c r="G456" s="13"/>
      <c r="H456" s="13" t="str">
        <f>[3]Лист_1!J260</f>
        <v>П0000735</v>
      </c>
      <c r="I456" s="13">
        <v>2023</v>
      </c>
      <c r="J456" s="40">
        <v>45000</v>
      </c>
      <c r="K456" s="12"/>
      <c r="L456" s="13">
        <v>1</v>
      </c>
      <c r="M456" s="13">
        <v>1</v>
      </c>
      <c r="N456" s="14"/>
      <c r="O456" s="14"/>
      <c r="P456" s="14"/>
      <c r="Q456" s="14"/>
      <c r="R456" s="14"/>
      <c r="S456" s="14"/>
    </row>
    <row r="457" spans="1:19" ht="52.15" customHeight="1" x14ac:dyDescent="0.2">
      <c r="A457" s="374" t="str">
        <f>[3]Лист_1!C261</f>
        <v>Компьютер ПК в сборе (Office Core i3 10100/16GB/SSD 256GB+HDD 1TB/400Winter UHD Graphich 630/Win10+Монитор 23,8"+Набор беспроводной клавиатура+мышь</v>
      </c>
      <c r="B457" s="375"/>
      <c r="C457" s="375"/>
      <c r="D457" s="376"/>
      <c r="E457" s="13">
        <v>2339</v>
      </c>
      <c r="F457" s="13" t="s">
        <v>562</v>
      </c>
      <c r="G457" s="13"/>
      <c r="H457" s="13" t="str">
        <f>[3]Лист_1!J261</f>
        <v>П0000659</v>
      </c>
      <c r="I457" s="13">
        <v>2022</v>
      </c>
      <c r="J457" s="40">
        <v>48530</v>
      </c>
      <c r="K457" s="12"/>
      <c r="L457" s="13">
        <v>1</v>
      </c>
      <c r="M457" s="13">
        <v>1</v>
      </c>
      <c r="N457" s="14"/>
      <c r="O457" s="14"/>
      <c r="P457" s="14"/>
      <c r="Q457" s="14"/>
      <c r="R457" s="14"/>
      <c r="S457" s="14"/>
    </row>
    <row r="458" spans="1:19" ht="52.15" customHeight="1" x14ac:dyDescent="0.2">
      <c r="A458" s="367" t="str">
        <f>[3]Лист_1!C263</f>
        <v>Автомат АК-12LT "Хищник" PRO серии "SPECIAL"</v>
      </c>
      <c r="B458" s="368"/>
      <c r="C458" s="368"/>
      <c r="D458" s="369"/>
      <c r="E458" s="13">
        <v>2340</v>
      </c>
      <c r="F458" s="13" t="s">
        <v>557</v>
      </c>
      <c r="G458" s="13"/>
      <c r="H458" s="13" t="str">
        <f>[3]Лист_1!J263</f>
        <v>П0000592</v>
      </c>
      <c r="I458" s="13">
        <v>2021</v>
      </c>
      <c r="J458" s="40">
        <v>14820</v>
      </c>
      <c r="K458" s="12"/>
      <c r="L458" s="13">
        <v>1</v>
      </c>
      <c r="M458" s="13">
        <v>1</v>
      </c>
      <c r="N458" s="14"/>
      <c r="O458" s="14"/>
      <c r="P458" s="14"/>
      <c r="Q458" s="14"/>
      <c r="R458" s="14"/>
      <c r="S458" s="14"/>
    </row>
    <row r="459" spans="1:19" ht="52.15" customHeight="1" x14ac:dyDescent="0.2">
      <c r="A459" s="367" t="str">
        <f>[3]Лист_1!C264</f>
        <v>Автомат АК-12LT "Хищник" PRO серии "SPECIAL"</v>
      </c>
      <c r="B459" s="368"/>
      <c r="C459" s="368"/>
      <c r="D459" s="369"/>
      <c r="E459" s="13">
        <v>2341</v>
      </c>
      <c r="F459" s="13" t="s">
        <v>557</v>
      </c>
      <c r="G459" s="13"/>
      <c r="H459" s="13" t="str">
        <f>[3]Лист_1!J264</f>
        <v>П0000593</v>
      </c>
      <c r="I459" s="13">
        <v>2021</v>
      </c>
      <c r="J459" s="40">
        <v>14820</v>
      </c>
      <c r="K459" s="12"/>
      <c r="L459" s="13">
        <v>1</v>
      </c>
      <c r="M459" s="13">
        <v>1</v>
      </c>
      <c r="N459" s="14"/>
      <c r="O459" s="14"/>
      <c r="P459" s="14"/>
      <c r="Q459" s="14"/>
      <c r="R459" s="14"/>
      <c r="S459" s="14"/>
    </row>
    <row r="460" spans="1:19" ht="52.15" customHeight="1" x14ac:dyDescent="0.2">
      <c r="A460" s="367" t="str">
        <f>[3]Лист_1!C265</f>
        <v>Автомат АК-12LT "Хищник" PRO серии "SPECIAL"</v>
      </c>
      <c r="B460" s="368"/>
      <c r="C460" s="368"/>
      <c r="D460" s="369"/>
      <c r="E460" s="13">
        <v>2342</v>
      </c>
      <c r="F460" s="13" t="s">
        <v>557</v>
      </c>
      <c r="G460" s="13"/>
      <c r="H460" s="13" t="str">
        <f>[3]Лист_1!J265</f>
        <v>П0000594</v>
      </c>
      <c r="I460" s="13">
        <v>2021</v>
      </c>
      <c r="J460" s="40">
        <v>14820</v>
      </c>
      <c r="K460" s="12"/>
      <c r="L460" s="13">
        <v>1</v>
      </c>
      <c r="M460" s="13">
        <v>1</v>
      </c>
      <c r="N460" s="14"/>
      <c r="O460" s="14"/>
      <c r="P460" s="14"/>
      <c r="Q460" s="14"/>
      <c r="R460" s="14"/>
      <c r="S460" s="14"/>
    </row>
    <row r="461" spans="1:19" ht="52.15" customHeight="1" x14ac:dyDescent="0.2">
      <c r="A461" s="367" t="str">
        <f>[3]Лист_1!C266</f>
        <v>Автомат АК-12LT "Хищник" PRO серии "SPECIAL"</v>
      </c>
      <c r="B461" s="368"/>
      <c r="C461" s="368"/>
      <c r="D461" s="369"/>
      <c r="E461" s="13">
        <v>2343</v>
      </c>
      <c r="F461" s="13" t="s">
        <v>557</v>
      </c>
      <c r="G461" s="13"/>
      <c r="H461" s="13" t="str">
        <f>[3]Лист_1!J266</f>
        <v>П0000595</v>
      </c>
      <c r="I461" s="13">
        <v>2021</v>
      </c>
      <c r="J461" s="40">
        <v>14820</v>
      </c>
      <c r="K461" s="12"/>
      <c r="L461" s="13">
        <v>1</v>
      </c>
      <c r="M461" s="13">
        <v>1</v>
      </c>
      <c r="N461" s="14"/>
      <c r="O461" s="14"/>
      <c r="P461" s="14"/>
      <c r="Q461" s="14"/>
      <c r="R461" s="14"/>
      <c r="S461" s="14"/>
    </row>
    <row r="462" spans="1:19" ht="52.15" customHeight="1" x14ac:dyDescent="0.2">
      <c r="A462" s="367" t="str">
        <f>[3]Лист_1!C267</f>
        <v>Автомат АК-12LT "Хищник" PRO серии "SPECIAL"</v>
      </c>
      <c r="B462" s="368"/>
      <c r="C462" s="368"/>
      <c r="D462" s="369"/>
      <c r="E462" s="13">
        <v>2344</v>
      </c>
      <c r="F462" s="13" t="s">
        <v>557</v>
      </c>
      <c r="G462" s="13"/>
      <c r="H462" s="13" t="str">
        <f>[3]Лист_1!J267</f>
        <v>П0000596</v>
      </c>
      <c r="I462" s="13">
        <v>2021</v>
      </c>
      <c r="J462" s="40">
        <v>14820</v>
      </c>
      <c r="K462" s="12"/>
      <c r="L462" s="13">
        <v>1</v>
      </c>
      <c r="M462" s="13">
        <v>1</v>
      </c>
      <c r="N462" s="14"/>
      <c r="O462" s="14"/>
      <c r="P462" s="14"/>
      <c r="Q462" s="14"/>
      <c r="R462" s="14"/>
      <c r="S462" s="14"/>
    </row>
    <row r="463" spans="1:19" ht="52.15" customHeight="1" x14ac:dyDescent="0.2">
      <c r="A463" s="367" t="str">
        <f>[3]Лист_1!C268</f>
        <v>Пистолет "ШЕРШЕНЬ" серии "SPECIAL"</v>
      </c>
      <c r="B463" s="368"/>
      <c r="C463" s="368"/>
      <c r="D463" s="369"/>
      <c r="E463" s="13">
        <v>2345</v>
      </c>
      <c r="F463" s="13" t="s">
        <v>557</v>
      </c>
      <c r="G463" s="13"/>
      <c r="H463" s="13" t="str">
        <f>[3]Лист_1!J268</f>
        <v>П0000615</v>
      </c>
      <c r="I463" s="13">
        <v>2021</v>
      </c>
      <c r="J463" s="40">
        <v>11970</v>
      </c>
      <c r="K463" s="12"/>
      <c r="L463" s="13">
        <v>1</v>
      </c>
      <c r="M463" s="13">
        <v>1</v>
      </c>
      <c r="N463" s="14"/>
      <c r="O463" s="14"/>
      <c r="P463" s="14"/>
      <c r="Q463" s="14"/>
      <c r="R463" s="14"/>
      <c r="S463" s="14"/>
    </row>
    <row r="464" spans="1:19" ht="52.15" customHeight="1" x14ac:dyDescent="0.2">
      <c r="A464" s="367" t="str">
        <f>[3]Лист_1!C269</f>
        <v>Оружие охолощенное КО-91/30-СХ</v>
      </c>
      <c r="B464" s="368"/>
      <c r="C464" s="368"/>
      <c r="D464" s="369"/>
      <c r="E464" s="13">
        <v>2346</v>
      </c>
      <c r="F464" s="13" t="s">
        <v>557</v>
      </c>
      <c r="G464" s="13"/>
      <c r="H464" s="13" t="str">
        <f>[3]Лист_1!J269</f>
        <v>П0000453</v>
      </c>
      <c r="I464" s="13">
        <v>2019</v>
      </c>
      <c r="J464" s="40">
        <v>44486.49</v>
      </c>
      <c r="K464" s="12"/>
      <c r="L464" s="13">
        <v>1</v>
      </c>
      <c r="M464" s="13">
        <v>1</v>
      </c>
      <c r="N464" s="14"/>
      <c r="O464" s="14"/>
      <c r="P464" s="14"/>
      <c r="Q464" s="14"/>
      <c r="R464" s="14"/>
      <c r="S464" s="14"/>
    </row>
    <row r="465" spans="1:19" ht="52.15" customHeight="1" x14ac:dyDescent="0.2">
      <c r="A465" s="367" t="str">
        <f>[3]Лист_1!C270</f>
        <v>Оружие охолощенное Макаров-СО</v>
      </c>
      <c r="B465" s="368"/>
      <c r="C465" s="368"/>
      <c r="D465" s="369"/>
      <c r="E465" s="13">
        <v>2347</v>
      </c>
      <c r="F465" s="13" t="s">
        <v>557</v>
      </c>
      <c r="G465" s="13"/>
      <c r="H465" s="13" t="str">
        <f>[3]Лист_1!J270</f>
        <v>П0000452</v>
      </c>
      <c r="I465" s="13">
        <v>2019</v>
      </c>
      <c r="J465" s="40">
        <v>19000</v>
      </c>
      <c r="K465" s="12"/>
      <c r="L465" s="13">
        <v>1</v>
      </c>
      <c r="M465" s="13">
        <v>1</v>
      </c>
      <c r="N465" s="14"/>
      <c r="O465" s="14"/>
      <c r="P465" s="14"/>
      <c r="Q465" s="14"/>
      <c r="R465" s="14"/>
      <c r="S465" s="14"/>
    </row>
    <row r="466" spans="1:19" ht="52.15" customHeight="1" x14ac:dyDescent="0.2">
      <c r="A466" s="367" t="str">
        <f>[3]Лист_1!C271</f>
        <v>Оружие охолощенное Наган Р-412 СХ</v>
      </c>
      <c r="B466" s="368"/>
      <c r="C466" s="368"/>
      <c r="D466" s="369"/>
      <c r="E466" s="13">
        <v>2348</v>
      </c>
      <c r="F466" s="13" t="s">
        <v>557</v>
      </c>
      <c r="G466" s="13"/>
      <c r="H466" s="13" t="str">
        <f>[3]Лист_1!J271</f>
        <v>П0000451</v>
      </c>
      <c r="I466" s="13">
        <v>2019</v>
      </c>
      <c r="J466" s="40">
        <v>23000</v>
      </c>
      <c r="K466" s="12"/>
      <c r="L466" s="13">
        <v>1</v>
      </c>
      <c r="M466" s="13">
        <v>1</v>
      </c>
      <c r="N466" s="14"/>
      <c r="O466" s="14"/>
      <c r="P466" s="14"/>
      <c r="Q466" s="14"/>
      <c r="R466" s="14"/>
      <c r="S466" s="14"/>
    </row>
    <row r="467" spans="1:19" ht="52.15" customHeight="1" x14ac:dyDescent="0.2">
      <c r="A467" s="367" t="str">
        <f>[3]Лист_1!C272</f>
        <v>Рециркулятор УФ-бактерицидный "СПДС-60-Р"</v>
      </c>
      <c r="B467" s="368"/>
      <c r="C467" s="368"/>
      <c r="D467" s="369"/>
      <c r="E467" s="13">
        <v>2349</v>
      </c>
      <c r="F467" s="13" t="s">
        <v>557</v>
      </c>
      <c r="G467" s="13"/>
      <c r="H467" s="13" t="str">
        <f>[3]Лист_1!J272</f>
        <v>П0000500</v>
      </c>
      <c r="I467" s="13">
        <v>2020</v>
      </c>
      <c r="J467" s="40">
        <v>21000</v>
      </c>
      <c r="K467" s="12"/>
      <c r="L467" s="13">
        <v>1</v>
      </c>
      <c r="M467" s="13">
        <v>1</v>
      </c>
      <c r="N467" s="14"/>
      <c r="O467" s="14"/>
      <c r="P467" s="14"/>
      <c r="Q467" s="14"/>
      <c r="R467" s="14"/>
      <c r="S467" s="14"/>
    </row>
    <row r="468" spans="1:19" ht="52.15" customHeight="1" x14ac:dyDescent="0.2">
      <c r="A468" s="367" t="str">
        <f>[3]Лист_1!C273</f>
        <v>Ноутбук Maibenden M555 белый 15.6" Full HD (1920х1080), IPS, AMD Ryzen 5 5500U, RAM 8ГБ, SSD 256 ГБ, AMD Radeon Graphics, Win10</v>
      </c>
      <c r="B468" s="368"/>
      <c r="C468" s="368"/>
      <c r="D468" s="369"/>
      <c r="E468" s="13">
        <v>2350</v>
      </c>
      <c r="F468" s="13" t="s">
        <v>557</v>
      </c>
      <c r="G468" s="13"/>
      <c r="H468" s="13" t="str">
        <f>[3]Лист_1!J273</f>
        <v>П0000733</v>
      </c>
      <c r="I468" s="13">
        <v>2023</v>
      </c>
      <c r="J468" s="40">
        <v>45000</v>
      </c>
      <c r="K468" s="12"/>
      <c r="L468" s="13">
        <v>1</v>
      </c>
      <c r="M468" s="13">
        <v>1</v>
      </c>
      <c r="N468" s="14"/>
      <c r="O468" s="14"/>
      <c r="P468" s="14"/>
      <c r="Q468" s="14"/>
      <c r="R468" s="14"/>
      <c r="S468" s="14"/>
    </row>
    <row r="469" spans="1:19" ht="52.15" customHeight="1" x14ac:dyDescent="0.2">
      <c r="A469" s="367" t="str">
        <f>[3]Лист_1!C274</f>
        <v>Экран HIPER Cinema STP 16х9-120, 266х149см, 16:9, напольный</v>
      </c>
      <c r="B469" s="368"/>
      <c r="C469" s="368"/>
      <c r="D469" s="369"/>
      <c r="E469" s="13">
        <v>2351</v>
      </c>
      <c r="F469" s="13" t="s">
        <v>557</v>
      </c>
      <c r="G469" s="13"/>
      <c r="H469" s="13" t="str">
        <f>[3]Лист_1!J274</f>
        <v>П0000736</v>
      </c>
      <c r="I469" s="13">
        <v>2023</v>
      </c>
      <c r="J469" s="40">
        <v>18000</v>
      </c>
      <c r="K469" s="12"/>
      <c r="L469" s="13">
        <v>1</v>
      </c>
      <c r="M469" s="13">
        <v>1</v>
      </c>
      <c r="N469" s="14"/>
      <c r="O469" s="14"/>
      <c r="P469" s="14"/>
      <c r="Q469" s="14"/>
      <c r="R469" s="14"/>
      <c r="S469" s="14"/>
    </row>
    <row r="470" spans="1:19" ht="52.15" customHeight="1" x14ac:dyDescent="0.2">
      <c r="A470" s="367" t="str">
        <f>[3]Лист_1!C275</f>
        <v>Макет оружия</v>
      </c>
      <c r="B470" s="368"/>
      <c r="C470" s="368"/>
      <c r="D470" s="369"/>
      <c r="E470" s="13">
        <v>2352</v>
      </c>
      <c r="F470" s="13" t="s">
        <v>557</v>
      </c>
      <c r="G470" s="13"/>
      <c r="H470" s="13" t="str">
        <f>[3]Лист_1!J275</f>
        <v>П0000715</v>
      </c>
      <c r="I470" s="13">
        <v>2023</v>
      </c>
      <c r="J470" s="40">
        <v>50000</v>
      </c>
      <c r="K470" s="12"/>
      <c r="L470" s="13">
        <v>1</v>
      </c>
      <c r="M470" s="13">
        <v>1</v>
      </c>
      <c r="N470" s="14"/>
      <c r="O470" s="14"/>
      <c r="P470" s="14"/>
      <c r="Q470" s="14"/>
      <c r="R470" s="14"/>
      <c r="S470" s="14"/>
    </row>
    <row r="471" spans="1:19" ht="52.15" customHeight="1" x14ac:dyDescent="0.2">
      <c r="A471" s="367" t="str">
        <f>[3]Лист_1!C276</f>
        <v>Макет оружия</v>
      </c>
      <c r="B471" s="368"/>
      <c r="C471" s="368"/>
      <c r="D471" s="369"/>
      <c r="E471" s="13">
        <v>2353</v>
      </c>
      <c r="F471" s="13" t="s">
        <v>557</v>
      </c>
      <c r="G471" s="13"/>
      <c r="H471" s="13" t="str">
        <f>[3]Лист_1!J276</f>
        <v>П0000716</v>
      </c>
      <c r="I471" s="13">
        <v>2023</v>
      </c>
      <c r="J471" s="40">
        <v>50000</v>
      </c>
      <c r="K471" s="12"/>
      <c r="L471" s="13">
        <v>1</v>
      </c>
      <c r="M471" s="13">
        <v>1</v>
      </c>
      <c r="N471" s="14"/>
      <c r="O471" s="14"/>
      <c r="P471" s="14"/>
      <c r="Q471" s="14"/>
      <c r="R471" s="14"/>
      <c r="S471" s="14"/>
    </row>
    <row r="472" spans="1:19" ht="52.15" customHeight="1" x14ac:dyDescent="0.2">
      <c r="A472" s="367" t="str">
        <f>[3]Лист_1!C277</f>
        <v>Макет оружия</v>
      </c>
      <c r="B472" s="368"/>
      <c r="C472" s="368"/>
      <c r="D472" s="369"/>
      <c r="E472" s="13">
        <v>2354</v>
      </c>
      <c r="F472" s="13" t="s">
        <v>557</v>
      </c>
      <c r="G472" s="13"/>
      <c r="H472" s="13" t="str">
        <f>[3]Лист_1!J277</f>
        <v>П0000717</v>
      </c>
      <c r="I472" s="13">
        <v>2023</v>
      </c>
      <c r="J472" s="40">
        <v>50000</v>
      </c>
      <c r="K472" s="12"/>
      <c r="L472" s="13">
        <v>1</v>
      </c>
      <c r="M472" s="13">
        <v>1</v>
      </c>
      <c r="N472" s="14"/>
      <c r="O472" s="14"/>
      <c r="P472" s="14"/>
      <c r="Q472" s="14"/>
      <c r="R472" s="14"/>
      <c r="S472" s="14"/>
    </row>
    <row r="473" spans="1:19" ht="52.15" customHeight="1" x14ac:dyDescent="0.2">
      <c r="A473" s="367" t="str">
        <f>[3]Лист_1!C278</f>
        <v>Макет оружия</v>
      </c>
      <c r="B473" s="368"/>
      <c r="C473" s="368"/>
      <c r="D473" s="369"/>
      <c r="E473" s="13">
        <v>2355</v>
      </c>
      <c r="F473" s="13" t="s">
        <v>557</v>
      </c>
      <c r="G473" s="13"/>
      <c r="H473" s="13" t="str">
        <f>[3]Лист_1!J278</f>
        <v>П0000718</v>
      </c>
      <c r="I473" s="13">
        <v>2023</v>
      </c>
      <c r="J473" s="40">
        <v>50000</v>
      </c>
      <c r="K473" s="12"/>
      <c r="L473" s="13">
        <v>1</v>
      </c>
      <c r="M473" s="13">
        <v>1</v>
      </c>
      <c r="N473" s="14"/>
      <c r="O473" s="14"/>
      <c r="P473" s="14"/>
      <c r="Q473" s="14"/>
      <c r="R473" s="14"/>
      <c r="S473" s="14"/>
    </row>
    <row r="474" spans="1:19" ht="52.15" customHeight="1" x14ac:dyDescent="0.2">
      <c r="A474" s="367" t="str">
        <f>[3]Лист_1!C279</f>
        <v>Телефон Thuraya XT-Lite</v>
      </c>
      <c r="B474" s="368"/>
      <c r="C474" s="368"/>
      <c r="D474" s="369"/>
      <c r="E474" s="13">
        <v>2356</v>
      </c>
      <c r="F474" s="13" t="s">
        <v>557</v>
      </c>
      <c r="G474" s="13"/>
      <c r="H474" s="13" t="str">
        <f>[3]Лист_1!J279</f>
        <v>П0000388</v>
      </c>
      <c r="I474" s="13">
        <v>2018</v>
      </c>
      <c r="J474" s="40">
        <v>43000</v>
      </c>
      <c r="K474" s="12"/>
      <c r="L474" s="13">
        <v>1</v>
      </c>
      <c r="M474" s="13">
        <v>1</v>
      </c>
      <c r="N474" s="14"/>
      <c r="O474" s="14"/>
      <c r="P474" s="14"/>
      <c r="Q474" s="14"/>
      <c r="R474" s="14"/>
      <c r="S474" s="14"/>
    </row>
    <row r="475" spans="1:19" ht="52.15" customHeight="1" x14ac:dyDescent="0.2">
      <c r="A475" s="367" t="str">
        <f>[3]Лист_1!C280</f>
        <v>Макет оружия</v>
      </c>
      <c r="B475" s="368"/>
      <c r="C475" s="368"/>
      <c r="D475" s="369"/>
      <c r="E475" s="13">
        <v>2357</v>
      </c>
      <c r="F475" s="13" t="s">
        <v>557</v>
      </c>
      <c r="G475" s="13"/>
      <c r="H475" s="13" t="str">
        <f>[3]Лист_1!J280</f>
        <v>П0000714</v>
      </c>
      <c r="I475" s="13">
        <v>2023</v>
      </c>
      <c r="J475" s="40">
        <v>50000</v>
      </c>
      <c r="K475" s="12"/>
      <c r="L475" s="13">
        <v>1</v>
      </c>
      <c r="M475" s="13">
        <v>1</v>
      </c>
      <c r="N475" s="14"/>
      <c r="O475" s="14"/>
      <c r="P475" s="14"/>
      <c r="Q475" s="14"/>
      <c r="R475" s="14"/>
      <c r="S475" s="14"/>
    </row>
    <row r="476" spans="1:19" ht="52.15" customHeight="1" x14ac:dyDescent="0.2">
      <c r="A476" s="367" t="str">
        <f>[3]Лист_1!C281</f>
        <v>МФУ Pantum N6550NW, А4, лазерный, черный, автопадача на 35 листов</v>
      </c>
      <c r="B476" s="368"/>
      <c r="C476" s="368"/>
      <c r="D476" s="369"/>
      <c r="E476" s="13">
        <v>2358</v>
      </c>
      <c r="F476" s="13" t="s">
        <v>557</v>
      </c>
      <c r="G476" s="13"/>
      <c r="H476" s="13" t="str">
        <f>[3]Лист_1!J281</f>
        <v>П0000661</v>
      </c>
      <c r="I476" s="13">
        <v>2022</v>
      </c>
      <c r="J476" s="40">
        <v>18900</v>
      </c>
      <c r="K476" s="12"/>
      <c r="L476" s="13">
        <v>1</v>
      </c>
      <c r="M476" s="13">
        <v>1</v>
      </c>
      <c r="N476" s="14"/>
      <c r="O476" s="14"/>
      <c r="P476" s="14"/>
      <c r="Q476" s="14"/>
      <c r="R476" s="14"/>
      <c r="S476" s="14"/>
    </row>
    <row r="477" spans="1:19" ht="52.15" customHeight="1" x14ac:dyDescent="0.2">
      <c r="A477" s="367" t="str">
        <f>[3]Лист_1!C282</f>
        <v>Автомат АК-12LT "Хищник" PRO серии "SPECIAL"</v>
      </c>
      <c r="B477" s="368"/>
      <c r="C477" s="368"/>
      <c r="D477" s="369"/>
      <c r="E477" s="13">
        <v>2359</v>
      </c>
      <c r="F477" s="13" t="s">
        <v>557</v>
      </c>
      <c r="G477" s="13"/>
      <c r="H477" s="13" t="str">
        <f>[3]Лист_1!J282</f>
        <v>П0000591</v>
      </c>
      <c r="I477" s="13">
        <v>2021</v>
      </c>
      <c r="J477" s="40">
        <v>14820</v>
      </c>
      <c r="K477" s="12"/>
      <c r="L477" s="13">
        <v>1</v>
      </c>
      <c r="M477" s="13">
        <v>1</v>
      </c>
      <c r="N477" s="14"/>
      <c r="O477" s="14"/>
      <c r="P477" s="14"/>
      <c r="Q477" s="14"/>
      <c r="R477" s="14"/>
      <c r="S477" s="14"/>
    </row>
    <row r="478" spans="1:19" ht="52.15" customHeight="1" x14ac:dyDescent="0.2">
      <c r="A478" s="367" t="str">
        <f>[3]Лист_1!C283</f>
        <v>Пистолет "ШЕРШЕНЬ" серии "SPECIAL"</v>
      </c>
      <c r="B478" s="368"/>
      <c r="C478" s="368"/>
      <c r="D478" s="369"/>
      <c r="E478" s="13">
        <v>2360</v>
      </c>
      <c r="F478" s="13" t="s">
        <v>557</v>
      </c>
      <c r="G478" s="13"/>
      <c r="H478" s="13" t="str">
        <f>[3]Лист_1!J283</f>
        <v>П0000614</v>
      </c>
      <c r="I478" s="13">
        <v>2021</v>
      </c>
      <c r="J478" s="40">
        <v>11970</v>
      </c>
      <c r="K478" s="12"/>
      <c r="L478" s="13">
        <v>1</v>
      </c>
      <c r="M478" s="13">
        <v>1</v>
      </c>
      <c r="N478" s="14"/>
      <c r="O478" s="14"/>
      <c r="P478" s="14"/>
      <c r="Q478" s="14"/>
      <c r="R478" s="14"/>
      <c r="S478" s="14"/>
    </row>
    <row r="479" spans="1:19" ht="52.15" customHeight="1" x14ac:dyDescent="0.2">
      <c r="A479" s="367" t="s">
        <v>745</v>
      </c>
      <c r="B479" s="368"/>
      <c r="C479" s="368"/>
      <c r="D479" s="369"/>
      <c r="E479" s="13">
        <v>2361</v>
      </c>
      <c r="F479" s="13" t="s">
        <v>738</v>
      </c>
      <c r="G479" s="13"/>
      <c r="H479" s="13" t="s">
        <v>746</v>
      </c>
      <c r="I479" s="13">
        <v>2024</v>
      </c>
      <c r="J479" s="40">
        <v>34200</v>
      </c>
      <c r="K479" s="13"/>
      <c r="L479" s="13">
        <v>1</v>
      </c>
      <c r="M479" s="13">
        <v>1</v>
      </c>
      <c r="N479" s="14"/>
      <c r="O479" s="14"/>
      <c r="P479" s="14"/>
      <c r="Q479" s="14"/>
      <c r="R479" s="14"/>
      <c r="S479" s="14"/>
    </row>
    <row r="480" spans="1:19" ht="52.15" customHeight="1" x14ac:dyDescent="0.2">
      <c r="A480" s="367" t="str">
        <f>[3]Лист_1!C287</f>
        <v>Принтер лазерный HP Laser 107w</v>
      </c>
      <c r="B480" s="368"/>
      <c r="C480" s="368"/>
      <c r="D480" s="369"/>
      <c r="E480" s="13">
        <v>2362</v>
      </c>
      <c r="F480" s="13" t="s">
        <v>537</v>
      </c>
      <c r="G480" s="13"/>
      <c r="H480" s="13" t="str">
        <f>[3]Лист_1!J287</f>
        <v>П0001047</v>
      </c>
      <c r="I480" s="13">
        <v>2024</v>
      </c>
      <c r="J480" s="40">
        <v>16340</v>
      </c>
      <c r="K480" s="13"/>
      <c r="L480" s="13">
        <v>1</v>
      </c>
      <c r="M480" s="13">
        <v>1</v>
      </c>
      <c r="N480" s="14"/>
      <c r="O480" s="14"/>
      <c r="P480" s="14"/>
      <c r="Q480" s="14"/>
      <c r="R480" s="14"/>
      <c r="S480" s="14"/>
    </row>
    <row r="481" spans="1:19" ht="52.15" customHeight="1" x14ac:dyDescent="0.2">
      <c r="A481" s="367" t="str">
        <f>[3]Лист_1!C288</f>
        <v>МФУ HP LaserJet Pro4103fdw</v>
      </c>
      <c r="B481" s="368"/>
      <c r="C481" s="368"/>
      <c r="D481" s="369"/>
      <c r="E481" s="13">
        <v>2363</v>
      </c>
      <c r="F481" s="13" t="s">
        <v>537</v>
      </c>
      <c r="G481" s="13"/>
      <c r="H481" s="13" t="str">
        <f>[3]Лист_1!J288</f>
        <v>П0001042</v>
      </c>
      <c r="I481" s="13">
        <v>2024</v>
      </c>
      <c r="J481" s="40">
        <v>73900</v>
      </c>
      <c r="K481" s="13"/>
      <c r="L481" s="13">
        <v>1</v>
      </c>
      <c r="M481" s="13">
        <v>1</v>
      </c>
      <c r="N481" s="14"/>
      <c r="O481" s="14"/>
      <c r="P481" s="14"/>
      <c r="Q481" s="14"/>
      <c r="R481" s="14"/>
      <c r="S481" s="14"/>
    </row>
    <row r="482" spans="1:19" ht="52.15" customHeight="1" x14ac:dyDescent="0.2">
      <c r="A482" s="367" t="str">
        <f>[3]Лист_1!C289</f>
        <v>Ноутбук MAIBENBEN M555</v>
      </c>
      <c r="B482" s="368"/>
      <c r="C482" s="368"/>
      <c r="D482" s="369"/>
      <c r="E482" s="13">
        <v>2364</v>
      </c>
      <c r="F482" s="13" t="s">
        <v>537</v>
      </c>
      <c r="G482" s="13"/>
      <c r="H482" s="13" t="str">
        <f>[3]Лист_1!J289</f>
        <v>П0001045</v>
      </c>
      <c r="I482" s="13">
        <v>2024</v>
      </c>
      <c r="J482" s="40">
        <v>67000</v>
      </c>
      <c r="K482" s="13"/>
      <c r="L482" s="13">
        <v>1</v>
      </c>
      <c r="M482" s="13">
        <v>1</v>
      </c>
      <c r="N482" s="14"/>
      <c r="O482" s="14"/>
      <c r="P482" s="14"/>
      <c r="Q482" s="14"/>
      <c r="R482" s="14"/>
      <c r="S482" s="14"/>
    </row>
    <row r="483" spans="1:19" ht="52.15" customHeight="1" x14ac:dyDescent="0.2">
      <c r="A483" s="367" t="str">
        <f>[3]Лист_1!C290</f>
        <v>Ноутбук MAIBENBEN M555</v>
      </c>
      <c r="B483" s="368"/>
      <c r="C483" s="368"/>
      <c r="D483" s="369"/>
      <c r="E483" s="13">
        <v>2365</v>
      </c>
      <c r="F483" s="13" t="s">
        <v>537</v>
      </c>
      <c r="G483" s="13"/>
      <c r="H483" s="13" t="str">
        <f>[3]Лист_1!J290</f>
        <v>П0001044</v>
      </c>
      <c r="I483" s="13">
        <v>2024</v>
      </c>
      <c r="J483" s="40">
        <v>67000</v>
      </c>
      <c r="K483" s="13"/>
      <c r="L483" s="13">
        <v>1</v>
      </c>
      <c r="M483" s="13">
        <v>1</v>
      </c>
      <c r="N483" s="14"/>
      <c r="O483" s="14"/>
      <c r="P483" s="14"/>
      <c r="Q483" s="14"/>
      <c r="R483" s="14"/>
      <c r="S483" s="14"/>
    </row>
    <row r="484" spans="1:19" ht="52.15" customHeight="1" x14ac:dyDescent="0.2">
      <c r="A484" s="370" t="str">
        <f>[3]Лист_1!C291</f>
        <v>Ноутбук MAIBENBEN M555</v>
      </c>
      <c r="B484" s="370"/>
      <c r="C484" s="370"/>
      <c r="D484" s="370"/>
      <c r="E484" s="13">
        <v>2366</v>
      </c>
      <c r="F484" s="13" t="s">
        <v>537</v>
      </c>
      <c r="G484" s="97"/>
      <c r="H484" s="97" t="str">
        <f>[3]Лист_1!J291</f>
        <v>П0001043</v>
      </c>
      <c r="I484" s="13">
        <v>2024</v>
      </c>
      <c r="J484" s="98">
        <v>67000</v>
      </c>
      <c r="K484" s="97"/>
      <c r="L484" s="13">
        <v>1</v>
      </c>
      <c r="M484" s="13">
        <v>1</v>
      </c>
      <c r="N484" s="14"/>
      <c r="O484" s="14"/>
      <c r="P484" s="14"/>
      <c r="Q484" s="14"/>
      <c r="R484" s="14"/>
      <c r="S484" s="14"/>
    </row>
    <row r="485" spans="1:19" x14ac:dyDescent="0.2">
      <c r="A485" s="333" t="s">
        <v>686</v>
      </c>
      <c r="B485" s="333"/>
      <c r="C485" s="333"/>
      <c r="D485" s="333"/>
      <c r="E485" s="13">
        <v>2200</v>
      </c>
      <c r="F485" s="13"/>
      <c r="G485" s="13"/>
      <c r="H485" s="13"/>
      <c r="I485" s="13"/>
      <c r="J485" s="13"/>
      <c r="K485" s="13"/>
      <c r="L485" s="13"/>
      <c r="M485" s="13"/>
      <c r="N485" s="14"/>
      <c r="O485" s="14"/>
      <c r="P485" s="14"/>
      <c r="Q485" s="14"/>
      <c r="R485" s="14"/>
      <c r="S485" s="14"/>
    </row>
    <row r="486" spans="1:19" ht="26.25" customHeight="1" x14ac:dyDescent="0.2">
      <c r="A486" s="333" t="s">
        <v>690</v>
      </c>
      <c r="B486" s="333"/>
      <c r="C486" s="333"/>
      <c r="D486" s="333"/>
      <c r="E486" s="13">
        <v>3000</v>
      </c>
      <c r="F486" s="52"/>
      <c r="G486" s="52"/>
      <c r="H486" s="52"/>
      <c r="I486" s="52"/>
      <c r="J486" s="40">
        <f>SUM(J491:J962)</f>
        <v>6880501.3499999996</v>
      </c>
      <c r="K486" s="40"/>
      <c r="L486" s="40">
        <f t="shared" ref="L486:M486" si="21">SUM(L491:L962)</f>
        <v>472</v>
      </c>
      <c r="M486" s="40">
        <f t="shared" si="21"/>
        <v>472</v>
      </c>
      <c r="N486" s="14"/>
      <c r="O486" s="14"/>
      <c r="P486" s="14"/>
      <c r="Q486" s="14"/>
      <c r="R486" s="14"/>
      <c r="S486" s="14"/>
    </row>
    <row r="487" spans="1:19" x14ac:dyDescent="0.2">
      <c r="A487" s="333" t="s">
        <v>180</v>
      </c>
      <c r="B487" s="333"/>
      <c r="C487" s="333"/>
      <c r="D487" s="333"/>
      <c r="E487" s="115">
        <v>3100</v>
      </c>
      <c r="F487" s="112"/>
      <c r="G487" s="112"/>
      <c r="H487" s="112"/>
      <c r="I487" s="112"/>
      <c r="J487" s="371">
        <f>J486</f>
        <v>6880501.3499999996</v>
      </c>
      <c r="K487" s="371"/>
      <c r="L487" s="380">
        <f>L486</f>
        <v>472</v>
      </c>
      <c r="M487" s="380">
        <f>M486</f>
        <v>472</v>
      </c>
      <c r="N487" s="337"/>
      <c r="O487" s="337"/>
      <c r="P487" s="337"/>
      <c r="Q487" s="337"/>
      <c r="R487" s="337"/>
      <c r="S487" s="337"/>
    </row>
    <row r="488" spans="1:19" x14ac:dyDescent="0.2">
      <c r="A488" s="333" t="s">
        <v>684</v>
      </c>
      <c r="B488" s="333"/>
      <c r="C488" s="333"/>
      <c r="D488" s="333"/>
      <c r="E488" s="115"/>
      <c r="F488" s="112"/>
      <c r="G488" s="112"/>
      <c r="H488" s="112"/>
      <c r="I488" s="112"/>
      <c r="J488" s="115"/>
      <c r="K488" s="115"/>
      <c r="L488" s="380"/>
      <c r="M488" s="380"/>
      <c r="N488" s="337"/>
      <c r="O488" s="337"/>
      <c r="P488" s="337"/>
      <c r="Q488" s="337"/>
      <c r="R488" s="337"/>
      <c r="S488" s="337"/>
    </row>
    <row r="489" spans="1:19" x14ac:dyDescent="0.2">
      <c r="A489" s="333" t="s">
        <v>179</v>
      </c>
      <c r="B489" s="333"/>
      <c r="C489" s="333"/>
      <c r="D489" s="333"/>
      <c r="E489" s="115">
        <v>3110</v>
      </c>
      <c r="F489" s="112"/>
      <c r="G489" s="112"/>
      <c r="H489" s="112"/>
      <c r="I489" s="112"/>
      <c r="J489" s="371">
        <f>J486</f>
        <v>6880501.3499999996</v>
      </c>
      <c r="K489" s="371"/>
      <c r="L489" s="380">
        <f>L486</f>
        <v>472</v>
      </c>
      <c r="M489" s="380">
        <f>M486</f>
        <v>472</v>
      </c>
      <c r="N489" s="337"/>
      <c r="O489" s="337"/>
      <c r="P489" s="337"/>
      <c r="Q489" s="337"/>
      <c r="R489" s="337"/>
      <c r="S489" s="337"/>
    </row>
    <row r="490" spans="1:19" ht="45" customHeight="1" x14ac:dyDescent="0.2">
      <c r="A490" s="333" t="s">
        <v>685</v>
      </c>
      <c r="B490" s="333"/>
      <c r="C490" s="333"/>
      <c r="D490" s="333"/>
      <c r="E490" s="115"/>
      <c r="F490" s="112"/>
      <c r="G490" s="112"/>
      <c r="H490" s="112"/>
      <c r="I490" s="112"/>
      <c r="J490" s="115"/>
      <c r="K490" s="115"/>
      <c r="L490" s="380"/>
      <c r="M490" s="380"/>
      <c r="N490" s="337"/>
      <c r="O490" s="337"/>
      <c r="P490" s="337"/>
      <c r="Q490" s="337"/>
      <c r="R490" s="337"/>
      <c r="S490" s="337"/>
    </row>
    <row r="491" spans="1:19" ht="52.15" customHeight="1" x14ac:dyDescent="0.2">
      <c r="A491" s="367" t="str">
        <f>[3]Лист_1!C297</f>
        <v>Скамья для пресса</v>
      </c>
      <c r="B491" s="368"/>
      <c r="C491" s="368"/>
      <c r="D491" s="369"/>
      <c r="E491" s="13">
        <v>3111</v>
      </c>
      <c r="F491" s="13" t="s">
        <v>747</v>
      </c>
      <c r="G491" s="13"/>
      <c r="H491" s="13" t="str">
        <f>[3]Лист_1!J297</f>
        <v>П0000107</v>
      </c>
      <c r="I491" s="13">
        <v>2016</v>
      </c>
      <c r="J491" s="40">
        <f>[3]Лист_1!N297</f>
        <v>13565.75</v>
      </c>
      <c r="K491" s="13"/>
      <c r="L491" s="13">
        <v>1</v>
      </c>
      <c r="M491" s="13">
        <v>1</v>
      </c>
      <c r="N491" s="13"/>
      <c r="O491" s="13"/>
      <c r="P491" s="14"/>
      <c r="Q491" s="14"/>
      <c r="R491" s="14"/>
      <c r="S491" s="14"/>
    </row>
    <row r="492" spans="1:19" ht="52.15" customHeight="1" x14ac:dyDescent="0.2">
      <c r="A492" s="367" t="str">
        <f>[3]Лист_1!C298</f>
        <v>Стойка для хранения дисков диаметров 50мм -А-образная (на 9 позиций)</v>
      </c>
      <c r="B492" s="368"/>
      <c r="C492" s="368"/>
      <c r="D492" s="369"/>
      <c r="E492" s="13">
        <v>3112</v>
      </c>
      <c r="F492" s="13" t="s">
        <v>747</v>
      </c>
      <c r="G492" s="13"/>
      <c r="H492" s="13" t="str">
        <f>[3]Лист_1!J298</f>
        <v>П0000111</v>
      </c>
      <c r="I492" s="13">
        <v>2016</v>
      </c>
      <c r="J492" s="40">
        <f>[3]Лист_1!N298</f>
        <v>17846.75</v>
      </c>
      <c r="K492" s="13"/>
      <c r="L492" s="13">
        <v>1</v>
      </c>
      <c r="M492" s="13">
        <v>1</v>
      </c>
      <c r="N492" s="13"/>
      <c r="O492" s="13"/>
      <c r="P492" s="14"/>
      <c r="Q492" s="14"/>
      <c r="R492" s="14"/>
      <c r="S492" s="14"/>
    </row>
    <row r="493" spans="1:19" ht="52.15" customHeight="1" x14ac:dyDescent="0.2">
      <c r="A493" s="367" t="str">
        <f>[3]Лист_1!C299</f>
        <v>Тренажер Гриф усиленый (сложный), длина-2200мм, втулка-50мм олимп.замок, нагрузка до 350 кг вес 25кг</v>
      </c>
      <c r="B493" s="368"/>
      <c r="C493" s="368"/>
      <c r="D493" s="369"/>
      <c r="E493" s="13">
        <v>3113</v>
      </c>
      <c r="F493" s="13" t="s">
        <v>747</v>
      </c>
      <c r="G493" s="13"/>
      <c r="H493" s="13" t="str">
        <f>[3]Лист_1!J299</f>
        <v>П0000112</v>
      </c>
      <c r="I493" s="13">
        <v>2016</v>
      </c>
      <c r="J493" s="40">
        <f>[3]Лист_1!N299</f>
        <v>23151.75</v>
      </c>
      <c r="K493" s="13"/>
      <c r="L493" s="13">
        <v>1</v>
      </c>
      <c r="M493" s="13">
        <v>1</v>
      </c>
      <c r="N493" s="13"/>
      <c r="O493" s="13"/>
      <c r="P493" s="14"/>
      <c r="Q493" s="14"/>
      <c r="R493" s="14"/>
      <c r="S493" s="14"/>
    </row>
    <row r="494" spans="1:19" ht="52.15" customHeight="1" x14ac:dyDescent="0.2">
      <c r="A494" s="367" t="str">
        <f>[3]Лист_1!C300</f>
        <v>Тяга на себя с упором в грудь (Свободные веса)</v>
      </c>
      <c r="B494" s="368"/>
      <c r="C494" s="368"/>
      <c r="D494" s="369"/>
      <c r="E494" s="13">
        <v>3114</v>
      </c>
      <c r="F494" s="13" t="s">
        <v>747</v>
      </c>
      <c r="G494" s="13"/>
      <c r="H494" s="13" t="str">
        <f>[3]Лист_1!J300</f>
        <v>П0000104</v>
      </c>
      <c r="I494" s="13">
        <v>2016</v>
      </c>
      <c r="J494" s="40">
        <f>[3]Лист_1!N300</f>
        <v>47009.75</v>
      </c>
      <c r="K494" s="13"/>
      <c r="L494" s="13">
        <v>1</v>
      </c>
      <c r="M494" s="13">
        <v>1</v>
      </c>
      <c r="N494" s="13"/>
      <c r="O494" s="13"/>
      <c r="P494" s="14"/>
      <c r="Q494" s="14"/>
      <c r="R494" s="14"/>
      <c r="S494" s="14"/>
    </row>
    <row r="495" spans="1:19" ht="52.15" customHeight="1" x14ac:dyDescent="0.2">
      <c r="A495" s="367" t="str">
        <f>[3]Лист_1!C301</f>
        <v>Гакк-машина (свободные веса)</v>
      </c>
      <c r="B495" s="368"/>
      <c r="C495" s="368"/>
      <c r="D495" s="369"/>
      <c r="E495" s="13">
        <v>3115</v>
      </c>
      <c r="F495" s="13" t="s">
        <v>747</v>
      </c>
      <c r="G495" s="13"/>
      <c r="H495" s="13" t="str">
        <f>[3]Лист_1!J301</f>
        <v>П0000103</v>
      </c>
      <c r="I495" s="13">
        <v>2016</v>
      </c>
      <c r="J495" s="40">
        <f>[3]Лист_1!N301</f>
        <v>70312.75</v>
      </c>
      <c r="K495" s="13"/>
      <c r="L495" s="13">
        <v>1</v>
      </c>
      <c r="M495" s="13">
        <v>1</v>
      </c>
      <c r="N495" s="13"/>
      <c r="O495" s="13"/>
      <c r="P495" s="14"/>
      <c r="Q495" s="14"/>
      <c r="R495" s="14"/>
      <c r="S495" s="14"/>
    </row>
    <row r="496" spans="1:19" ht="52.15" customHeight="1" x14ac:dyDescent="0.2">
      <c r="A496" s="367" t="str">
        <f>[3]Лист_1!C302</f>
        <v>Сгибание-разгибание ног сидя (грузо-блок)</v>
      </c>
      <c r="B496" s="368"/>
      <c r="C496" s="368"/>
      <c r="D496" s="369"/>
      <c r="E496" s="13">
        <v>3116</v>
      </c>
      <c r="F496" s="13" t="s">
        <v>747</v>
      </c>
      <c r="G496" s="13"/>
      <c r="H496" s="13" t="str">
        <f>[3]Лист_1!J302</f>
        <v>П0000106</v>
      </c>
      <c r="I496" s="13">
        <v>2016</v>
      </c>
      <c r="J496" s="40">
        <f>[3]Лист_1!N302</f>
        <v>88477.75</v>
      </c>
      <c r="K496" s="13"/>
      <c r="L496" s="13">
        <v>1</v>
      </c>
      <c r="M496" s="13">
        <v>1</v>
      </c>
      <c r="N496" s="13"/>
      <c r="O496" s="13"/>
      <c r="P496" s="14"/>
      <c r="Q496" s="14"/>
      <c r="R496" s="14"/>
      <c r="S496" s="14"/>
    </row>
    <row r="497" spans="1:19" ht="52.15" customHeight="1" x14ac:dyDescent="0.2">
      <c r="A497" s="367" t="str">
        <f>[3]Лист_1!C303</f>
        <v>Гантель черная, неразборная, с вращающейся хромированной ручкой 21 кг</v>
      </c>
      <c r="B497" s="368"/>
      <c r="C497" s="368"/>
      <c r="D497" s="369"/>
      <c r="E497" s="13">
        <v>3117</v>
      </c>
      <c r="F497" s="13" t="s">
        <v>747</v>
      </c>
      <c r="G497" s="13"/>
      <c r="H497" s="13" t="str">
        <f>[3]Лист_1!J303</f>
        <v>П0000122</v>
      </c>
      <c r="I497" s="13">
        <v>2016</v>
      </c>
      <c r="J497" s="40">
        <f>[3]Лист_1!N303</f>
        <v>3542.06</v>
      </c>
      <c r="K497" s="13"/>
      <c r="L497" s="13">
        <v>1</v>
      </c>
      <c r="M497" s="13">
        <v>1</v>
      </c>
      <c r="N497" s="13"/>
      <c r="O497" s="13"/>
      <c r="P497" s="14"/>
      <c r="Q497" s="14"/>
      <c r="R497" s="14"/>
      <c r="S497" s="14"/>
    </row>
    <row r="498" spans="1:19" ht="52.15" customHeight="1" x14ac:dyDescent="0.2">
      <c r="A498" s="367" t="str">
        <f>[3]Лист_1!C304</f>
        <v>Тренажер Гриф W-образный, хромированный, гладкая втулка 50 мм замок с ломающим стопором, нагрузка до 150 кг твес 12,2кг</v>
      </c>
      <c r="B498" s="368"/>
      <c r="C498" s="368"/>
      <c r="D498" s="369"/>
      <c r="E498" s="13">
        <v>3118</v>
      </c>
      <c r="F498" s="13" t="s">
        <v>747</v>
      </c>
      <c r="G498" s="13"/>
      <c r="H498" s="13" t="str">
        <f>[3]Лист_1!J304</f>
        <v>П0000113</v>
      </c>
      <c r="I498" s="13">
        <v>2016</v>
      </c>
      <c r="J498" s="40">
        <f>[3]Лист_1!N304</f>
        <v>9585.75</v>
      </c>
      <c r="K498" s="13"/>
      <c r="L498" s="13">
        <v>1</v>
      </c>
      <c r="M498" s="13">
        <v>1</v>
      </c>
      <c r="N498" s="13"/>
      <c r="O498" s="13"/>
      <c r="P498" s="14"/>
      <c r="Q498" s="14"/>
      <c r="R498" s="14"/>
      <c r="S498" s="14"/>
    </row>
    <row r="499" spans="1:19" ht="52.15" customHeight="1" x14ac:dyDescent="0.2">
      <c r="A499" s="367" t="str">
        <f>[3]Лист_1!C305</f>
        <v>Гантель черная, неразборная, с вращающейся хромированной ручкой 18,5 кг</v>
      </c>
      <c r="B499" s="368"/>
      <c r="C499" s="368"/>
      <c r="D499" s="369"/>
      <c r="E499" s="13">
        <v>3119</v>
      </c>
      <c r="F499" s="13" t="s">
        <v>747</v>
      </c>
      <c r="G499" s="13"/>
      <c r="H499" s="13" t="str">
        <f>[3]Лист_1!J305</f>
        <v>П0000124</v>
      </c>
      <c r="I499" s="13">
        <v>2016</v>
      </c>
      <c r="J499" s="40">
        <f>[3]Лист_1!N305</f>
        <v>3348.02</v>
      </c>
      <c r="K499" s="13"/>
      <c r="L499" s="13">
        <v>1</v>
      </c>
      <c r="M499" s="13">
        <v>1</v>
      </c>
      <c r="N499" s="13"/>
      <c r="O499" s="13"/>
      <c r="P499" s="14"/>
      <c r="Q499" s="14"/>
      <c r="R499" s="14"/>
      <c r="S499" s="14"/>
    </row>
    <row r="500" spans="1:19" ht="52.15" customHeight="1" x14ac:dyDescent="0.2">
      <c r="A500" s="367" t="str">
        <f>[3]Лист_1!C306</f>
        <v>Кистевой тренажер(грузо-блок)</v>
      </c>
      <c r="B500" s="368"/>
      <c r="C500" s="368"/>
      <c r="D500" s="369"/>
      <c r="E500" s="13">
        <v>3120</v>
      </c>
      <c r="F500" s="13" t="s">
        <v>747</v>
      </c>
      <c r="G500" s="13"/>
      <c r="H500" s="13" t="str">
        <f>[3]Лист_1!J306</f>
        <v>П0000105</v>
      </c>
      <c r="I500" s="13">
        <v>2016</v>
      </c>
      <c r="J500" s="40">
        <f>[3]Лист_1!N306</f>
        <v>37857.75</v>
      </c>
      <c r="K500" s="13"/>
      <c r="L500" s="13">
        <v>1</v>
      </c>
      <c r="M500" s="13">
        <v>1</v>
      </c>
      <c r="N500" s="13"/>
      <c r="O500" s="13"/>
      <c r="P500" s="14"/>
      <c r="Q500" s="14"/>
      <c r="R500" s="14"/>
      <c r="S500" s="14"/>
    </row>
    <row r="501" spans="1:19" ht="52.15" customHeight="1" x14ac:dyDescent="0.2">
      <c r="A501" s="367" t="str">
        <f>[3]Лист_1!C307</f>
        <v>Скамья для бицепса с сиденьем (Скамья Скотта с сиденьем)</v>
      </c>
      <c r="B501" s="368"/>
      <c r="C501" s="368"/>
      <c r="D501" s="369"/>
      <c r="E501" s="13">
        <v>3121</v>
      </c>
      <c r="F501" s="13" t="s">
        <v>747</v>
      </c>
      <c r="G501" s="13"/>
      <c r="H501" s="13" t="str">
        <f>[3]Лист_1!J307</f>
        <v>П0000108</v>
      </c>
      <c r="I501" s="13">
        <v>2016</v>
      </c>
      <c r="J501" s="40">
        <f>[3]Лист_1!N307</f>
        <v>23147.75</v>
      </c>
      <c r="K501" s="13"/>
      <c r="L501" s="13">
        <v>1</v>
      </c>
      <c r="M501" s="13">
        <v>1</v>
      </c>
      <c r="N501" s="13"/>
      <c r="O501" s="13"/>
      <c r="P501" s="14"/>
      <c r="Q501" s="14"/>
      <c r="R501" s="14"/>
      <c r="S501" s="14"/>
    </row>
    <row r="502" spans="1:19" ht="52.15" customHeight="1" x14ac:dyDescent="0.2">
      <c r="A502" s="367" t="str">
        <f>[3]Лист_1!C308</f>
        <v>Гантель черная, неразборная, с вращающейся хромированной ручкой 21 кг</v>
      </c>
      <c r="B502" s="368"/>
      <c r="C502" s="368"/>
      <c r="D502" s="369"/>
      <c r="E502" s="13">
        <v>3122</v>
      </c>
      <c r="F502" s="13" t="s">
        <v>747</v>
      </c>
      <c r="G502" s="13"/>
      <c r="H502" s="13" t="str">
        <f>[3]Лист_1!J308</f>
        <v>П0000123</v>
      </c>
      <c r="I502" s="13">
        <v>2016</v>
      </c>
      <c r="J502" s="40">
        <f>[3]Лист_1!N308</f>
        <v>3542.06</v>
      </c>
      <c r="K502" s="13"/>
      <c r="L502" s="13">
        <v>1</v>
      </c>
      <c r="M502" s="13">
        <v>1</v>
      </c>
      <c r="N502" s="13"/>
      <c r="O502" s="13"/>
      <c r="P502" s="14"/>
      <c r="Q502" s="14"/>
      <c r="R502" s="14"/>
      <c r="S502" s="14"/>
    </row>
    <row r="503" spans="1:19" ht="52.15" customHeight="1" x14ac:dyDescent="0.2">
      <c r="A503" s="367" t="str">
        <f>[3]Лист_1!C309</f>
        <v>Тренажер для разгибания спины (Гипер-экстензия)</v>
      </c>
      <c r="B503" s="368"/>
      <c r="C503" s="368"/>
      <c r="D503" s="369"/>
      <c r="E503" s="13">
        <v>3123</v>
      </c>
      <c r="F503" s="13" t="s">
        <v>747</v>
      </c>
      <c r="G503" s="13"/>
      <c r="H503" s="13" t="str">
        <f>[3]Лист_1!J309</f>
        <v>П0000109</v>
      </c>
      <c r="I503" s="13">
        <v>2016</v>
      </c>
      <c r="J503" s="40">
        <f>[3]Лист_1!N309</f>
        <v>19870.75</v>
      </c>
      <c r="K503" s="13"/>
      <c r="L503" s="13">
        <v>1</v>
      </c>
      <c r="M503" s="13">
        <v>1</v>
      </c>
      <c r="N503" s="13"/>
      <c r="O503" s="13"/>
      <c r="P503" s="14"/>
      <c r="Q503" s="14"/>
      <c r="R503" s="14"/>
      <c r="S503" s="14"/>
    </row>
    <row r="504" spans="1:19" ht="52.15" customHeight="1" x14ac:dyDescent="0.2">
      <c r="A504" s="367" t="str">
        <f>[3]Лист_1!C310</f>
        <v>Гантель черная, неразборная, с вращающейся хромированной ручкой 23,5 кг</v>
      </c>
      <c r="B504" s="368"/>
      <c r="C504" s="368"/>
      <c r="D504" s="369"/>
      <c r="E504" s="13">
        <v>3124</v>
      </c>
      <c r="F504" s="13" t="s">
        <v>747</v>
      </c>
      <c r="G504" s="13"/>
      <c r="H504" s="13" t="str">
        <f>[3]Лист_1!J310</f>
        <v>П0000121</v>
      </c>
      <c r="I504" s="13">
        <v>2016</v>
      </c>
      <c r="J504" s="40">
        <f>[3]Лист_1!N310</f>
        <v>3935.08</v>
      </c>
      <c r="K504" s="13"/>
      <c r="L504" s="13">
        <v>1</v>
      </c>
      <c r="M504" s="13">
        <v>1</v>
      </c>
      <c r="N504" s="13"/>
      <c r="O504" s="13"/>
      <c r="P504" s="14"/>
      <c r="Q504" s="14"/>
      <c r="R504" s="14"/>
      <c r="S504" s="14"/>
    </row>
    <row r="505" spans="1:19" ht="52.15" customHeight="1" x14ac:dyDescent="0.2">
      <c r="A505" s="367" t="str">
        <f>[3]Лист_1!C311</f>
        <v>Гантель черная, неразборная, с вращающейся хромированной ручкой 23,5 кг</v>
      </c>
      <c r="B505" s="368"/>
      <c r="C505" s="368"/>
      <c r="D505" s="369"/>
      <c r="E505" s="13">
        <v>3125</v>
      </c>
      <c r="F505" s="13" t="s">
        <v>747</v>
      </c>
      <c r="G505" s="13"/>
      <c r="H505" s="13" t="str">
        <f>[3]Лист_1!J311</f>
        <v>П0000120</v>
      </c>
      <c r="I505" s="13">
        <v>2016</v>
      </c>
      <c r="J505" s="40">
        <f>[3]Лист_1!N311</f>
        <v>3935.08</v>
      </c>
      <c r="K505" s="13"/>
      <c r="L505" s="13">
        <v>1</v>
      </c>
      <c r="M505" s="13">
        <v>1</v>
      </c>
      <c r="N505" s="13"/>
      <c r="O505" s="13"/>
      <c r="P505" s="14"/>
      <c r="Q505" s="14"/>
      <c r="R505" s="14"/>
      <c r="S505" s="14"/>
    </row>
    <row r="506" spans="1:19" ht="52.15" customHeight="1" x14ac:dyDescent="0.2">
      <c r="A506" s="367" t="str">
        <f>[3]Лист_1!C312</f>
        <v>Гантель черная, неразборная, с вращающейся хромированной ручкой 26 кг</v>
      </c>
      <c r="B506" s="368"/>
      <c r="C506" s="368"/>
      <c r="D506" s="369"/>
      <c r="E506" s="13">
        <v>3126</v>
      </c>
      <c r="F506" s="13" t="s">
        <v>747</v>
      </c>
      <c r="G506" s="13"/>
      <c r="H506" s="13" t="str">
        <f>[3]Лист_1!J312</f>
        <v>П0000119</v>
      </c>
      <c r="I506" s="13">
        <v>2016</v>
      </c>
      <c r="J506" s="40">
        <f>[3]Лист_1!N312</f>
        <v>4324.1499999999996</v>
      </c>
      <c r="K506" s="13"/>
      <c r="L506" s="13">
        <v>1</v>
      </c>
      <c r="M506" s="13">
        <v>1</v>
      </c>
      <c r="N506" s="13"/>
      <c r="O506" s="13"/>
      <c r="P506" s="14"/>
      <c r="Q506" s="14"/>
      <c r="R506" s="14"/>
      <c r="S506" s="14"/>
    </row>
    <row r="507" spans="1:19" ht="52.15" customHeight="1" x14ac:dyDescent="0.2">
      <c r="A507" s="367" t="str">
        <f>[3]Лист_1!C313</f>
        <v>Гантель черная, неразборная, с вращающейся хромированной ручкой 26 кг</v>
      </c>
      <c r="B507" s="368"/>
      <c r="C507" s="368"/>
      <c r="D507" s="369"/>
      <c r="E507" s="13">
        <v>3127</v>
      </c>
      <c r="F507" s="13" t="s">
        <v>747</v>
      </c>
      <c r="G507" s="13"/>
      <c r="H507" s="13" t="str">
        <f>[3]Лист_1!J313</f>
        <v>П0000118</v>
      </c>
      <c r="I507" s="13">
        <v>2016</v>
      </c>
      <c r="J507" s="40">
        <f>[3]Лист_1!N313</f>
        <v>4324.1499999999996</v>
      </c>
      <c r="K507" s="13"/>
      <c r="L507" s="13">
        <v>1</v>
      </c>
      <c r="M507" s="13">
        <v>1</v>
      </c>
      <c r="N507" s="13"/>
      <c r="O507" s="13"/>
      <c r="P507" s="14"/>
      <c r="Q507" s="14"/>
      <c r="R507" s="14"/>
      <c r="S507" s="14"/>
    </row>
    <row r="508" spans="1:19" ht="52.15" customHeight="1" x14ac:dyDescent="0.2">
      <c r="A508" s="367" t="str">
        <f>[3]Лист_1!C314</f>
        <v>Гантель черная, неразборная, с вращающейся хромированной ручкой 28,5 кг</v>
      </c>
      <c r="B508" s="368"/>
      <c r="C508" s="368"/>
      <c r="D508" s="369"/>
      <c r="E508" s="13">
        <v>3128</v>
      </c>
      <c r="F508" s="13" t="s">
        <v>747</v>
      </c>
      <c r="G508" s="13"/>
      <c r="H508" s="13" t="str">
        <f>[3]Лист_1!J314</f>
        <v>П0000117</v>
      </c>
      <c r="I508" s="13">
        <v>2016</v>
      </c>
      <c r="J508" s="40">
        <f>[3]Лист_1!N314</f>
        <v>4490.62</v>
      </c>
      <c r="K508" s="13"/>
      <c r="L508" s="13">
        <v>1</v>
      </c>
      <c r="M508" s="13">
        <v>1</v>
      </c>
      <c r="N508" s="13"/>
      <c r="O508" s="13"/>
      <c r="P508" s="14"/>
      <c r="Q508" s="14"/>
      <c r="R508" s="14"/>
      <c r="S508" s="14"/>
    </row>
    <row r="509" spans="1:19" ht="52.15" customHeight="1" x14ac:dyDescent="0.2">
      <c r="A509" s="367" t="str">
        <f>[3]Лист_1!C315</f>
        <v>Гантель черная, неразборная, с вращающейся хромированной ручкой 28,5 кг</v>
      </c>
      <c r="B509" s="368"/>
      <c r="C509" s="368"/>
      <c r="D509" s="369"/>
      <c r="E509" s="13">
        <v>3129</v>
      </c>
      <c r="F509" s="13" t="s">
        <v>747</v>
      </c>
      <c r="G509" s="13"/>
      <c r="H509" s="13" t="str">
        <f>[3]Лист_1!J315</f>
        <v>П0000116</v>
      </c>
      <c r="I509" s="13">
        <v>2016</v>
      </c>
      <c r="J509" s="40">
        <f>[3]Лист_1!N315</f>
        <v>4490.62</v>
      </c>
      <c r="K509" s="13"/>
      <c r="L509" s="13">
        <v>1</v>
      </c>
      <c r="M509" s="13">
        <v>1</v>
      </c>
      <c r="N509" s="13"/>
      <c r="O509" s="13"/>
      <c r="P509" s="14"/>
      <c r="Q509" s="14"/>
      <c r="R509" s="14"/>
      <c r="S509" s="14"/>
    </row>
    <row r="510" spans="1:19" ht="52.15" customHeight="1" x14ac:dyDescent="0.2">
      <c r="A510" s="367" t="str">
        <f>[3]Лист_1!C316</f>
        <v>Стойка для хранения хромированных гантелей фитнес на 10пар МВ 1,03 белый</v>
      </c>
      <c r="B510" s="368"/>
      <c r="C510" s="368"/>
      <c r="D510" s="369"/>
      <c r="E510" s="13">
        <v>3130</v>
      </c>
      <c r="F510" s="13" t="s">
        <v>747</v>
      </c>
      <c r="G510" s="13"/>
      <c r="H510" s="13" t="str">
        <f>[3]Лист_1!J316</f>
        <v>П0000115</v>
      </c>
      <c r="I510" s="13">
        <v>2016</v>
      </c>
      <c r="J510" s="40">
        <f>[3]Лист_1!N316</f>
        <v>9012.75</v>
      </c>
      <c r="K510" s="13"/>
      <c r="L510" s="13">
        <v>1</v>
      </c>
      <c r="M510" s="13">
        <v>1</v>
      </c>
      <c r="N510" s="13"/>
      <c r="O510" s="13"/>
      <c r="P510" s="14"/>
      <c r="Q510" s="14"/>
      <c r="R510" s="14"/>
      <c r="S510" s="14"/>
    </row>
    <row r="511" spans="1:19" ht="52.15" customHeight="1" x14ac:dyDescent="0.2">
      <c r="A511" s="367" t="str">
        <f>[3]Лист_1!C317</f>
        <v>Гантель черная, неразборная, с вращающейся хромированной ручкой 18,5 кг</v>
      </c>
      <c r="B511" s="368"/>
      <c r="C511" s="368"/>
      <c r="D511" s="369"/>
      <c r="E511" s="13">
        <v>3131</v>
      </c>
      <c r="F511" s="13" t="s">
        <v>747</v>
      </c>
      <c r="G511" s="13"/>
      <c r="H511" s="13" t="str">
        <f>[3]Лист_1!J317</f>
        <v>П0000125</v>
      </c>
      <c r="I511" s="13">
        <v>2016</v>
      </c>
      <c r="J511" s="40">
        <f>[3]Лист_1!N317</f>
        <v>3348.02</v>
      </c>
      <c r="K511" s="13"/>
      <c r="L511" s="13">
        <v>1</v>
      </c>
      <c r="M511" s="13">
        <v>1</v>
      </c>
      <c r="N511" s="13"/>
      <c r="O511" s="13"/>
      <c r="P511" s="14"/>
      <c r="Q511" s="14"/>
      <c r="R511" s="14"/>
      <c r="S511" s="14"/>
    </row>
    <row r="512" spans="1:19" ht="52.15" customHeight="1" x14ac:dyDescent="0.2">
      <c r="A512" s="374" t="str">
        <f>[3]Лист_1!C318</f>
        <v>Скамья-стойка для жима штанги лежа</v>
      </c>
      <c r="B512" s="375"/>
      <c r="C512" s="375"/>
      <c r="D512" s="376"/>
      <c r="E512" s="13">
        <v>3132</v>
      </c>
      <c r="F512" s="13" t="s">
        <v>747</v>
      </c>
      <c r="G512" s="13"/>
      <c r="H512" s="13" t="str">
        <f>[3]Лист_1!J318</f>
        <v>П0000110</v>
      </c>
      <c r="I512" s="13">
        <v>2016</v>
      </c>
      <c r="J512" s="40">
        <f>[3]Лист_1!N318</f>
        <v>26893.75</v>
      </c>
      <c r="K512" s="13"/>
      <c r="L512" s="13">
        <v>1</v>
      </c>
      <c r="M512" s="13">
        <v>1</v>
      </c>
      <c r="N512" s="13"/>
      <c r="O512" s="13"/>
      <c r="P512" s="14"/>
      <c r="Q512" s="14"/>
      <c r="R512" s="14"/>
      <c r="S512" s="14"/>
    </row>
    <row r="513" spans="1:19" s="99" customFormat="1" ht="52.15" customHeight="1" x14ac:dyDescent="0.25">
      <c r="A513" s="367" t="str">
        <f>[3]Лист_1!C321</f>
        <v>Шкаф LS-22</v>
      </c>
      <c r="B513" s="368"/>
      <c r="C513" s="368"/>
      <c r="D513" s="369"/>
      <c r="E513" s="13">
        <v>3133</v>
      </c>
      <c r="F513" s="13" t="s">
        <v>747</v>
      </c>
      <c r="G513" s="13"/>
      <c r="H513" s="13" t="str">
        <f>[3]Лист_1!J321</f>
        <v>П0000098</v>
      </c>
      <c r="I513" s="13">
        <v>2016</v>
      </c>
      <c r="J513" s="40">
        <f>[3]Лист_1!N321</f>
        <v>6500</v>
      </c>
      <c r="K513" s="13"/>
      <c r="L513" s="13">
        <v>1</v>
      </c>
      <c r="M513" s="13">
        <v>1</v>
      </c>
      <c r="N513" s="13"/>
      <c r="O513" s="13"/>
      <c r="P513" s="13"/>
      <c r="Q513" s="13"/>
      <c r="R513" s="13"/>
      <c r="S513" s="13"/>
    </row>
    <row r="514" spans="1:19" s="99" customFormat="1" ht="52.15" customHeight="1" x14ac:dyDescent="0.25">
      <c r="A514" s="367" t="str">
        <f>[3]Лист_1!C322</f>
        <v>Шкаф LS-22</v>
      </c>
      <c r="B514" s="368"/>
      <c r="C514" s="368"/>
      <c r="D514" s="369"/>
      <c r="E514" s="13">
        <v>3134</v>
      </c>
      <c r="F514" s="13" t="s">
        <v>747</v>
      </c>
      <c r="G514" s="13"/>
      <c r="H514" s="13" t="str">
        <f>[3]Лист_1!J322</f>
        <v>П0000101</v>
      </c>
      <c r="I514" s="13">
        <v>2016</v>
      </c>
      <c r="J514" s="40">
        <f>[3]Лист_1!N322</f>
        <v>6500</v>
      </c>
      <c r="K514" s="13"/>
      <c r="L514" s="13">
        <v>1</v>
      </c>
      <c r="M514" s="13">
        <v>1</v>
      </c>
      <c r="N514" s="13"/>
      <c r="O514" s="13"/>
      <c r="P514" s="13"/>
      <c r="Q514" s="13"/>
      <c r="R514" s="13"/>
      <c r="S514" s="13"/>
    </row>
    <row r="515" spans="1:19" s="99" customFormat="1" ht="52.15" customHeight="1" x14ac:dyDescent="0.25">
      <c r="A515" s="367" t="str">
        <f>[3]Лист_1!C323</f>
        <v>Шкаф LS-22</v>
      </c>
      <c r="B515" s="368"/>
      <c r="C515" s="368"/>
      <c r="D515" s="369"/>
      <c r="E515" s="13">
        <v>3135</v>
      </c>
      <c r="F515" s="13" t="s">
        <v>747</v>
      </c>
      <c r="G515" s="13"/>
      <c r="H515" s="13" t="str">
        <f>[3]Лист_1!J323</f>
        <v>П0000100</v>
      </c>
      <c r="I515" s="13">
        <v>2016</v>
      </c>
      <c r="J515" s="40">
        <f>[3]Лист_1!N323</f>
        <v>6500</v>
      </c>
      <c r="K515" s="13"/>
      <c r="L515" s="13">
        <v>1</v>
      </c>
      <c r="M515" s="13">
        <v>1</v>
      </c>
      <c r="N515" s="13"/>
      <c r="O515" s="13"/>
      <c r="P515" s="13"/>
      <c r="Q515" s="13"/>
      <c r="R515" s="13"/>
      <c r="S515" s="13"/>
    </row>
    <row r="516" spans="1:19" s="99" customFormat="1" ht="52.15" customHeight="1" x14ac:dyDescent="0.25">
      <c r="A516" s="367" t="str">
        <f>[3]Лист_1!C324</f>
        <v>Шкаф LS-22</v>
      </c>
      <c r="B516" s="368"/>
      <c r="C516" s="368"/>
      <c r="D516" s="369"/>
      <c r="E516" s="13">
        <v>3136</v>
      </c>
      <c r="F516" s="13" t="s">
        <v>747</v>
      </c>
      <c r="G516" s="13"/>
      <c r="H516" s="13" t="str">
        <f>[3]Лист_1!J324</f>
        <v>П0000099</v>
      </c>
      <c r="I516" s="13">
        <v>2016</v>
      </c>
      <c r="J516" s="40">
        <f>[3]Лист_1!N324</f>
        <v>6500</v>
      </c>
      <c r="K516" s="13"/>
      <c r="L516" s="13">
        <v>1</v>
      </c>
      <c r="M516" s="13">
        <v>1</v>
      </c>
      <c r="N516" s="13"/>
      <c r="O516" s="13"/>
      <c r="P516" s="13"/>
      <c r="Q516" s="13"/>
      <c r="R516" s="13"/>
      <c r="S516" s="13"/>
    </row>
    <row r="517" spans="1:19" s="99" customFormat="1" ht="52.15" customHeight="1" x14ac:dyDescent="0.25">
      <c r="A517" s="367" t="str">
        <f>[3]Лист_1!C325</f>
        <v>Шкаф LS-22</v>
      </c>
      <c r="B517" s="368"/>
      <c r="C517" s="368"/>
      <c r="D517" s="369"/>
      <c r="E517" s="13">
        <v>3137</v>
      </c>
      <c r="F517" s="13" t="s">
        <v>747</v>
      </c>
      <c r="G517" s="13"/>
      <c r="H517" s="13" t="str">
        <f>[3]Лист_1!J325</f>
        <v>П0000091</v>
      </c>
      <c r="I517" s="13">
        <v>2016</v>
      </c>
      <c r="J517" s="40">
        <f>[3]Лист_1!N325</f>
        <v>6500</v>
      </c>
      <c r="K517" s="13"/>
      <c r="L517" s="13">
        <v>1</v>
      </c>
      <c r="M517" s="13">
        <v>1</v>
      </c>
      <c r="N517" s="13"/>
      <c r="O517" s="13"/>
      <c r="P517" s="13"/>
      <c r="Q517" s="13"/>
      <c r="R517" s="13"/>
      <c r="S517" s="13"/>
    </row>
    <row r="518" spans="1:19" s="99" customFormat="1" ht="52.15" customHeight="1" x14ac:dyDescent="0.25">
      <c r="A518" s="367" t="str">
        <f>[3]Лист_1!C326</f>
        <v>Шкаф LS-22</v>
      </c>
      <c r="B518" s="368"/>
      <c r="C518" s="368"/>
      <c r="D518" s="369"/>
      <c r="E518" s="13">
        <v>3138</v>
      </c>
      <c r="F518" s="13" t="s">
        <v>747</v>
      </c>
      <c r="G518" s="13"/>
      <c r="H518" s="13" t="str">
        <f>[3]Лист_1!J326</f>
        <v>П0000093</v>
      </c>
      <c r="I518" s="13">
        <v>2016</v>
      </c>
      <c r="J518" s="40">
        <f>[3]Лист_1!N326</f>
        <v>6500</v>
      </c>
      <c r="K518" s="13"/>
      <c r="L518" s="13">
        <v>1</v>
      </c>
      <c r="M518" s="13">
        <v>1</v>
      </c>
      <c r="N518" s="13"/>
      <c r="O518" s="13"/>
      <c r="P518" s="13"/>
      <c r="Q518" s="13"/>
      <c r="R518" s="13"/>
      <c r="S518" s="13"/>
    </row>
    <row r="519" spans="1:19" s="99" customFormat="1" ht="52.15" customHeight="1" x14ac:dyDescent="0.25">
      <c r="A519" s="367" t="str">
        <f>[3]Лист_1!C327</f>
        <v>Шкаф LS-22</v>
      </c>
      <c r="B519" s="368"/>
      <c r="C519" s="368"/>
      <c r="D519" s="369"/>
      <c r="E519" s="13">
        <v>3139</v>
      </c>
      <c r="F519" s="13" t="s">
        <v>747</v>
      </c>
      <c r="G519" s="13"/>
      <c r="H519" s="13" t="str">
        <f>[3]Лист_1!J327</f>
        <v>П0000102</v>
      </c>
      <c r="I519" s="13">
        <v>2016</v>
      </c>
      <c r="J519" s="40">
        <f>[3]Лист_1!N327</f>
        <v>6500</v>
      </c>
      <c r="K519" s="13"/>
      <c r="L519" s="13">
        <v>1</v>
      </c>
      <c r="M519" s="13">
        <v>1</v>
      </c>
      <c r="N519" s="13"/>
      <c r="O519" s="13"/>
      <c r="P519" s="13"/>
      <c r="Q519" s="13"/>
      <c r="R519" s="13"/>
      <c r="S519" s="13"/>
    </row>
    <row r="520" spans="1:19" s="99" customFormat="1" ht="52.15" customHeight="1" x14ac:dyDescent="0.25">
      <c r="A520" s="367" t="str">
        <f>[3]Лист_1!C328</f>
        <v>Шкаф LS-22</v>
      </c>
      <c r="B520" s="368"/>
      <c r="C520" s="368"/>
      <c r="D520" s="369"/>
      <c r="E520" s="13">
        <v>3140</v>
      </c>
      <c r="F520" s="13" t="s">
        <v>747</v>
      </c>
      <c r="G520" s="13"/>
      <c r="H520" s="13" t="str">
        <f>[3]Лист_1!J328</f>
        <v>П0000092</v>
      </c>
      <c r="I520" s="13">
        <v>2016</v>
      </c>
      <c r="J520" s="40">
        <f>[3]Лист_1!N328</f>
        <v>6500</v>
      </c>
      <c r="K520" s="13"/>
      <c r="L520" s="13">
        <v>1</v>
      </c>
      <c r="M520" s="13">
        <v>1</v>
      </c>
      <c r="N520" s="13"/>
      <c r="O520" s="13"/>
      <c r="P520" s="13"/>
      <c r="Q520" s="13"/>
      <c r="R520" s="13"/>
      <c r="S520" s="13"/>
    </row>
    <row r="521" spans="1:19" s="99" customFormat="1" ht="52.15" customHeight="1" x14ac:dyDescent="0.25">
      <c r="A521" s="367" t="str">
        <f>[3]Лист_1!C329</f>
        <v>Шкаф LS-22</v>
      </c>
      <c r="B521" s="368"/>
      <c r="C521" s="368"/>
      <c r="D521" s="369"/>
      <c r="E521" s="13">
        <v>3141</v>
      </c>
      <c r="F521" s="13" t="s">
        <v>747</v>
      </c>
      <c r="G521" s="13"/>
      <c r="H521" s="13" t="str">
        <f>[3]Лист_1!J329</f>
        <v>П0000097</v>
      </c>
      <c r="I521" s="13">
        <v>2016</v>
      </c>
      <c r="J521" s="40">
        <f>[3]Лист_1!N329</f>
        <v>6500</v>
      </c>
      <c r="K521" s="13"/>
      <c r="L521" s="13">
        <v>1</v>
      </c>
      <c r="M521" s="13">
        <v>1</v>
      </c>
      <c r="N521" s="13"/>
      <c r="O521" s="13"/>
      <c r="P521" s="13"/>
      <c r="Q521" s="13"/>
      <c r="R521" s="13"/>
      <c r="S521" s="13"/>
    </row>
    <row r="522" spans="1:19" s="99" customFormat="1" ht="52.15" customHeight="1" x14ac:dyDescent="0.25">
      <c r="A522" s="367" t="str">
        <f>[3]Лист_1!C330</f>
        <v>Шкаф LS-22</v>
      </c>
      <c r="B522" s="368"/>
      <c r="C522" s="368"/>
      <c r="D522" s="369"/>
      <c r="E522" s="13">
        <v>3142</v>
      </c>
      <c r="F522" s="13" t="s">
        <v>747</v>
      </c>
      <c r="G522" s="13"/>
      <c r="H522" s="13" t="str">
        <f>[3]Лист_1!J330</f>
        <v>П0000095</v>
      </c>
      <c r="I522" s="13">
        <v>2016</v>
      </c>
      <c r="J522" s="40">
        <f>[3]Лист_1!N330</f>
        <v>6500</v>
      </c>
      <c r="K522" s="13"/>
      <c r="L522" s="13">
        <v>1</v>
      </c>
      <c r="M522" s="13">
        <v>1</v>
      </c>
      <c r="N522" s="13"/>
      <c r="O522" s="13"/>
      <c r="P522" s="13"/>
      <c r="Q522" s="13"/>
      <c r="R522" s="13"/>
      <c r="S522" s="13"/>
    </row>
    <row r="523" spans="1:19" s="99" customFormat="1" ht="52.15" customHeight="1" x14ac:dyDescent="0.25">
      <c r="A523" s="367" t="str">
        <f>[3]Лист_1!C331</f>
        <v>Шкаф LS-22</v>
      </c>
      <c r="B523" s="368"/>
      <c r="C523" s="368"/>
      <c r="D523" s="369"/>
      <c r="E523" s="13">
        <v>3143</v>
      </c>
      <c r="F523" s="13" t="s">
        <v>747</v>
      </c>
      <c r="G523" s="13"/>
      <c r="H523" s="13" t="str">
        <f>[3]Лист_1!J331</f>
        <v>П0000094</v>
      </c>
      <c r="I523" s="13">
        <v>2016</v>
      </c>
      <c r="J523" s="40">
        <f>[3]Лист_1!N331</f>
        <v>6500</v>
      </c>
      <c r="K523" s="13"/>
      <c r="L523" s="13">
        <v>1</v>
      </c>
      <c r="M523" s="13">
        <v>1</v>
      </c>
      <c r="N523" s="13"/>
      <c r="O523" s="13"/>
      <c r="P523" s="13"/>
      <c r="Q523" s="13"/>
      <c r="R523" s="13"/>
      <c r="S523" s="13"/>
    </row>
    <row r="524" spans="1:19" s="99" customFormat="1" ht="52.15" customHeight="1" x14ac:dyDescent="0.25">
      <c r="A524" s="367" t="str">
        <f>[3]Лист_1!C332</f>
        <v>Шкаф LS-22</v>
      </c>
      <c r="B524" s="368"/>
      <c r="C524" s="368"/>
      <c r="D524" s="369"/>
      <c r="E524" s="13">
        <v>3144</v>
      </c>
      <c r="F524" s="13" t="s">
        <v>747</v>
      </c>
      <c r="G524" s="13"/>
      <c r="H524" s="13" t="str">
        <f>[3]Лист_1!J332</f>
        <v>П0000096</v>
      </c>
      <c r="I524" s="13">
        <v>2016</v>
      </c>
      <c r="J524" s="40">
        <f>[3]Лист_1!N332</f>
        <v>6500</v>
      </c>
      <c r="K524" s="13"/>
      <c r="L524" s="13">
        <v>1</v>
      </c>
      <c r="M524" s="13">
        <v>1</v>
      </c>
      <c r="N524" s="13"/>
      <c r="O524" s="13"/>
      <c r="P524" s="13"/>
      <c r="Q524" s="13"/>
      <c r="R524" s="13"/>
      <c r="S524" s="13"/>
    </row>
    <row r="525" spans="1:19" ht="52.15" customHeight="1" x14ac:dyDescent="0.2">
      <c r="A525" s="367" t="str">
        <f>[3]Лист_1!C334</f>
        <v>Роллап (850х2000мм)</v>
      </c>
      <c r="B525" s="368"/>
      <c r="C525" s="368"/>
      <c r="D525" s="369"/>
      <c r="E525" s="13">
        <v>3145</v>
      </c>
      <c r="F525" s="13" t="s">
        <v>738</v>
      </c>
      <c r="G525" s="13"/>
      <c r="H525" s="13" t="str">
        <f>[3]Лист_1!J334</f>
        <v>П0000145</v>
      </c>
      <c r="I525" s="13">
        <v>2017</v>
      </c>
      <c r="J525" s="40">
        <f>[3]Лист_1!N334</f>
        <v>7750</v>
      </c>
      <c r="K525" s="13"/>
      <c r="L525" s="13">
        <v>1</v>
      </c>
      <c r="M525" s="13">
        <v>1</v>
      </c>
      <c r="N525" s="13"/>
      <c r="O525" s="14"/>
      <c r="P525" s="14"/>
      <c r="Q525" s="14"/>
      <c r="R525" s="14"/>
      <c r="S525" s="14"/>
    </row>
    <row r="526" spans="1:19" ht="52.15" customHeight="1" x14ac:dyDescent="0.2">
      <c r="A526" s="367" t="str">
        <f>[3]Лист_1!C335</f>
        <v>Роллап (850х2000мм)</v>
      </c>
      <c r="B526" s="368"/>
      <c r="C526" s="368"/>
      <c r="D526" s="369"/>
      <c r="E526" s="13">
        <v>3146</v>
      </c>
      <c r="F526" s="13" t="s">
        <v>738</v>
      </c>
      <c r="G526" s="13"/>
      <c r="H526" s="13" t="str">
        <f>[3]Лист_1!J335</f>
        <v>П0000144</v>
      </c>
      <c r="I526" s="13">
        <v>2017</v>
      </c>
      <c r="J526" s="40">
        <f>[3]Лист_1!N335</f>
        <v>7750</v>
      </c>
      <c r="K526" s="13"/>
      <c r="L526" s="13">
        <v>1</v>
      </c>
      <c r="M526" s="13">
        <v>1</v>
      </c>
      <c r="N526" s="13"/>
      <c r="O526" s="14"/>
      <c r="P526" s="14"/>
      <c r="Q526" s="14"/>
      <c r="R526" s="14"/>
      <c r="S526" s="14"/>
    </row>
    <row r="527" spans="1:19" ht="52.15" customHeight="1" x14ac:dyDescent="0.2">
      <c r="A527" s="367" t="str">
        <f>[3]Лист_1!C336</f>
        <v>SP Expert III standart обвязка</v>
      </c>
      <c r="B527" s="368"/>
      <c r="C527" s="368"/>
      <c r="D527" s="369"/>
      <c r="E527" s="13">
        <v>3147</v>
      </c>
      <c r="F527" s="13" t="s">
        <v>738</v>
      </c>
      <c r="G527" s="13"/>
      <c r="H527" s="13" t="str">
        <f>[3]Лист_1!J336</f>
        <v>П0000146</v>
      </c>
      <c r="I527" s="13">
        <v>2017</v>
      </c>
      <c r="J527" s="40">
        <f>[3]Лист_1!N336</f>
        <v>12951</v>
      </c>
      <c r="K527" s="13"/>
      <c r="L527" s="13">
        <v>1</v>
      </c>
      <c r="M527" s="13">
        <v>1</v>
      </c>
      <c r="N527" s="13"/>
      <c r="O527" s="14"/>
      <c r="P527" s="14"/>
      <c r="Q527" s="14"/>
      <c r="R527" s="14"/>
      <c r="S527" s="14"/>
    </row>
    <row r="528" spans="1:19" ht="52.15" customHeight="1" x14ac:dyDescent="0.2">
      <c r="A528" s="367" t="str">
        <f>[3]Лист_1!C337</f>
        <v>Устройство спусковое Stop</v>
      </c>
      <c r="B528" s="368"/>
      <c r="C528" s="368"/>
      <c r="D528" s="369"/>
      <c r="E528" s="13">
        <v>3148</v>
      </c>
      <c r="F528" s="13" t="s">
        <v>738</v>
      </c>
      <c r="G528" s="13"/>
      <c r="H528" s="13" t="str">
        <f>[3]Лист_1!J337</f>
        <v>П0000147</v>
      </c>
      <c r="I528" s="13">
        <v>2017</v>
      </c>
      <c r="J528" s="40">
        <f>[3]Лист_1!N337</f>
        <v>7191</v>
      </c>
      <c r="K528" s="13"/>
      <c r="L528" s="13">
        <v>1</v>
      </c>
      <c r="M528" s="13">
        <v>1</v>
      </c>
      <c r="N528" s="13"/>
      <c r="O528" s="14"/>
      <c r="P528" s="14"/>
      <c r="Q528" s="14"/>
      <c r="R528" s="14"/>
      <c r="S528" s="14"/>
    </row>
    <row r="529" spans="1:19" ht="52.15" customHeight="1" x14ac:dyDescent="0.2">
      <c r="A529" s="367" t="str">
        <f>[3]Лист_1!C338</f>
        <v>Оборудование для горно-штурмовой подготовки Переправа</v>
      </c>
      <c r="B529" s="368"/>
      <c r="C529" s="368"/>
      <c r="D529" s="369"/>
      <c r="E529" s="13">
        <v>3149</v>
      </c>
      <c r="F529" s="13" t="s">
        <v>738</v>
      </c>
      <c r="G529" s="13"/>
      <c r="H529" s="13" t="str">
        <f>[3]Лист_1!J338</f>
        <v>П0000380</v>
      </c>
      <c r="I529" s="13">
        <v>2018</v>
      </c>
      <c r="J529" s="40">
        <f>[3]Лист_1!N338</f>
        <v>81900</v>
      </c>
      <c r="K529" s="13"/>
      <c r="L529" s="13">
        <v>1</v>
      </c>
      <c r="M529" s="13">
        <v>1</v>
      </c>
      <c r="N529" s="13"/>
      <c r="O529" s="14"/>
      <c r="P529" s="14"/>
      <c r="Q529" s="14"/>
      <c r="R529" s="14"/>
      <c r="S529" s="14"/>
    </row>
    <row r="530" spans="1:19" ht="52.15" customHeight="1" x14ac:dyDescent="0.2">
      <c r="A530" s="367" t="str">
        <f>[3]Лист_1!C340</f>
        <v>Кулер для воды Lesoto 222 LD (белый)</v>
      </c>
      <c r="B530" s="368"/>
      <c r="C530" s="368"/>
      <c r="D530" s="369"/>
      <c r="E530" s="13">
        <v>3150</v>
      </c>
      <c r="F530" s="13" t="s">
        <v>537</v>
      </c>
      <c r="G530" s="13"/>
      <c r="H530" s="13" t="str">
        <f>[3]Лист_1!J340</f>
        <v>П0000089</v>
      </c>
      <c r="I530" s="13">
        <v>2016</v>
      </c>
      <c r="J530" s="40">
        <f>[3]Лист_1!N340</f>
        <v>6210</v>
      </c>
      <c r="K530" s="12"/>
      <c r="L530" s="13">
        <v>1</v>
      </c>
      <c r="M530" s="13">
        <v>1</v>
      </c>
      <c r="N530" s="14"/>
      <c r="O530" s="14"/>
      <c r="P530" s="14"/>
      <c r="Q530" s="14"/>
      <c r="R530" s="14"/>
      <c r="S530" s="14"/>
    </row>
    <row r="531" spans="1:19" ht="52.15" customHeight="1" x14ac:dyDescent="0.2">
      <c r="A531" s="367" t="str">
        <f>[3]Лист_1!C341</f>
        <v>Тумба 41*45*54 Лидер Престиж</v>
      </c>
      <c r="B531" s="368"/>
      <c r="C531" s="368"/>
      <c r="D531" s="369"/>
      <c r="E531" s="13">
        <v>3151</v>
      </c>
      <c r="F531" s="13" t="s">
        <v>537</v>
      </c>
      <c r="G531" s="13"/>
      <c r="H531" s="13" t="str">
        <f>[3]Лист_1!J341</f>
        <v>П0000081</v>
      </c>
      <c r="I531" s="13">
        <v>2016</v>
      </c>
      <c r="J531" s="40">
        <f>[3]Лист_1!N341</f>
        <v>3306</v>
      </c>
      <c r="K531" s="12"/>
      <c r="L531" s="13">
        <v>1</v>
      </c>
      <c r="M531" s="13">
        <v>1</v>
      </c>
      <c r="N531" s="14"/>
      <c r="O531" s="14"/>
      <c r="P531" s="14"/>
      <c r="Q531" s="14"/>
      <c r="R531" s="14"/>
      <c r="S531" s="14"/>
    </row>
    <row r="532" spans="1:19" ht="52.15" customHeight="1" x14ac:dyDescent="0.2">
      <c r="A532" s="367" t="str">
        <f>[3]Лист_1!C342</f>
        <v>Тумба многофункциональная 135*42*87 Лидер Престиж</v>
      </c>
      <c r="B532" s="368"/>
      <c r="C532" s="368"/>
      <c r="D532" s="369"/>
      <c r="E532" s="13">
        <v>3152</v>
      </c>
      <c r="F532" s="13" t="s">
        <v>537</v>
      </c>
      <c r="G532" s="13"/>
      <c r="H532" s="13" t="str">
        <f>[3]Лист_1!J342</f>
        <v>П0000080</v>
      </c>
      <c r="I532" s="13">
        <v>2016</v>
      </c>
      <c r="J532" s="40">
        <f>[3]Лист_1!N342</f>
        <v>9186.5</v>
      </c>
      <c r="K532" s="12"/>
      <c r="L532" s="13">
        <v>1</v>
      </c>
      <c r="M532" s="13">
        <v>1</v>
      </c>
      <c r="N532" s="14"/>
      <c r="O532" s="14"/>
      <c r="P532" s="14"/>
      <c r="Q532" s="14"/>
      <c r="R532" s="14"/>
      <c r="S532" s="14"/>
    </row>
    <row r="533" spans="1:19" ht="52.15" customHeight="1" x14ac:dyDescent="0.2">
      <c r="A533" s="367" t="str">
        <f>[3]Лист_1!C343</f>
        <v>Тумба с дверкой 88*42*65 Прстиж 83.21</v>
      </c>
      <c r="B533" s="368"/>
      <c r="C533" s="368"/>
      <c r="D533" s="369"/>
      <c r="E533" s="13">
        <v>3153</v>
      </c>
      <c r="F533" s="13" t="s">
        <v>537</v>
      </c>
      <c r="G533" s="13"/>
      <c r="H533" s="13" t="str">
        <f>[3]Лист_1!J343</f>
        <v>П0000083</v>
      </c>
      <c r="I533" s="13">
        <v>2016</v>
      </c>
      <c r="J533" s="40">
        <f>[3]Лист_1!N343</f>
        <v>3942.5</v>
      </c>
      <c r="K533" s="12"/>
      <c r="L533" s="13">
        <v>1</v>
      </c>
      <c r="M533" s="13">
        <v>1</v>
      </c>
      <c r="N533" s="14"/>
      <c r="O533" s="14"/>
      <c r="P533" s="14"/>
      <c r="Q533" s="14"/>
      <c r="R533" s="14"/>
      <c r="S533" s="14"/>
    </row>
    <row r="534" spans="1:19" ht="52.15" customHeight="1" x14ac:dyDescent="0.2">
      <c r="A534" s="374" t="str">
        <f>[3]Лист_1!C344</f>
        <v>Стол руководителя 159*85*75 Прстиж 83.18</v>
      </c>
      <c r="B534" s="375"/>
      <c r="C534" s="375"/>
      <c r="D534" s="376"/>
      <c r="E534" s="13">
        <v>3154</v>
      </c>
      <c r="F534" s="13" t="s">
        <v>537</v>
      </c>
      <c r="G534" s="13"/>
      <c r="H534" s="13" t="str">
        <f>[3]Лист_1!J344</f>
        <v>П0000084</v>
      </c>
      <c r="I534" s="13">
        <v>2016</v>
      </c>
      <c r="J534" s="40">
        <f>[3]Лист_1!N344</f>
        <v>5880.5</v>
      </c>
      <c r="K534" s="12"/>
      <c r="L534" s="13">
        <v>1</v>
      </c>
      <c r="M534" s="13">
        <v>1</v>
      </c>
      <c r="N534" s="14"/>
      <c r="O534" s="14"/>
      <c r="P534" s="14"/>
      <c r="Q534" s="14"/>
      <c r="R534" s="14"/>
      <c r="S534" s="14"/>
    </row>
    <row r="535" spans="1:19" ht="52.15" customHeight="1" x14ac:dyDescent="0.2">
      <c r="A535" s="367" t="str">
        <f>[3]Лист_1!C346</f>
        <v>Тумба под обувь</v>
      </c>
      <c r="B535" s="368"/>
      <c r="C535" s="368"/>
      <c r="D535" s="369"/>
      <c r="E535" s="13">
        <v>3155</v>
      </c>
      <c r="F535" s="13" t="s">
        <v>738</v>
      </c>
      <c r="G535" s="13"/>
      <c r="H535" s="13" t="str">
        <f>[3]Лист_1!J346</f>
        <v>П0000458</v>
      </c>
      <c r="I535" s="13">
        <v>2019</v>
      </c>
      <c r="J535" s="40">
        <f>[3]Лист_1!N346</f>
        <v>21146.14</v>
      </c>
      <c r="K535" s="12"/>
      <c r="L535" s="13">
        <v>1</v>
      </c>
      <c r="M535" s="13">
        <v>1</v>
      </c>
      <c r="N535" s="14"/>
      <c r="O535" s="14"/>
      <c r="P535" s="14"/>
      <c r="Q535" s="14"/>
      <c r="R535" s="14"/>
      <c r="S535" s="14"/>
    </row>
    <row r="536" spans="1:19" ht="52.15" customHeight="1" x14ac:dyDescent="0.2">
      <c r="A536" s="367" t="str">
        <f>[3]Лист_1!C347</f>
        <v>Манекен борцовский 150см</v>
      </c>
      <c r="B536" s="368"/>
      <c r="C536" s="368"/>
      <c r="D536" s="369"/>
      <c r="E536" s="13">
        <v>3156</v>
      </c>
      <c r="F536" s="13" t="s">
        <v>738</v>
      </c>
      <c r="G536" s="13"/>
      <c r="H536" s="13" t="str">
        <f>[3]Лист_1!J347</f>
        <v>П0000885</v>
      </c>
      <c r="I536" s="13">
        <v>2023</v>
      </c>
      <c r="J536" s="40">
        <f>[3]Лист_1!N347</f>
        <v>12600</v>
      </c>
      <c r="K536" s="12"/>
      <c r="L536" s="13">
        <v>1</v>
      </c>
      <c r="M536" s="13">
        <v>1</v>
      </c>
      <c r="N536" s="14"/>
      <c r="O536" s="14"/>
      <c r="P536" s="14"/>
      <c r="Q536" s="14"/>
      <c r="R536" s="14"/>
      <c r="S536" s="14"/>
    </row>
    <row r="537" spans="1:19" ht="52.15" customHeight="1" x14ac:dyDescent="0.2">
      <c r="A537" s="367" t="str">
        <f>[3]Лист_1!C348</f>
        <v>Письменный стол 1300*700*750 ЛДСП 22мм цвет серый титан</v>
      </c>
      <c r="B537" s="368"/>
      <c r="C537" s="368"/>
      <c r="D537" s="369"/>
      <c r="E537" s="13">
        <v>3157</v>
      </c>
      <c r="F537" s="13" t="s">
        <v>738</v>
      </c>
      <c r="G537" s="13"/>
      <c r="H537" s="13" t="str">
        <f>[3]Лист_1!J348</f>
        <v>П0000454</v>
      </c>
      <c r="I537" s="13">
        <v>2019</v>
      </c>
      <c r="J537" s="40">
        <f>[3]Лист_1!N348</f>
        <v>14000</v>
      </c>
      <c r="K537" s="12"/>
      <c r="L537" s="13">
        <v>1</v>
      </c>
      <c r="M537" s="13">
        <v>1</v>
      </c>
      <c r="N537" s="14"/>
      <c r="O537" s="14"/>
      <c r="P537" s="14"/>
      <c r="Q537" s="14"/>
      <c r="R537" s="14"/>
      <c r="S537" s="14"/>
    </row>
    <row r="538" spans="1:19" ht="52.15" customHeight="1" x14ac:dyDescent="0.2">
      <c r="A538" s="367" t="str">
        <f>[3]Лист_1!C349</f>
        <v>Информационный стенд с карманами,АКП стальная,ЧПУ фрезерование,формовка,карманы</v>
      </c>
      <c r="B538" s="368"/>
      <c r="C538" s="368"/>
      <c r="D538" s="369"/>
      <c r="E538" s="13">
        <v>3158</v>
      </c>
      <c r="F538" s="13" t="s">
        <v>738</v>
      </c>
      <c r="G538" s="13"/>
      <c r="H538" s="13" t="str">
        <f>[3]Лист_1!J349</f>
        <v>П0000378</v>
      </c>
      <c r="I538" s="13">
        <v>2018</v>
      </c>
      <c r="J538" s="40">
        <f>[3]Лист_1!N349</f>
        <v>10500</v>
      </c>
      <c r="K538" s="12"/>
      <c r="L538" s="13">
        <v>1</v>
      </c>
      <c r="M538" s="13">
        <v>1</v>
      </c>
      <c r="N538" s="14"/>
      <c r="O538" s="14"/>
      <c r="P538" s="14"/>
      <c r="Q538" s="14"/>
      <c r="R538" s="14"/>
      <c r="S538" s="14"/>
    </row>
    <row r="539" spans="1:19" ht="52.15" customHeight="1" x14ac:dyDescent="0.2">
      <c r="A539" s="367" t="str">
        <f>[3]Лист_1!C350</f>
        <v>Брэндволл за ресепшен,ПВХ 6мм,фоновка пленкой с печатью,крепление</v>
      </c>
      <c r="B539" s="368"/>
      <c r="C539" s="368"/>
      <c r="D539" s="369"/>
      <c r="E539" s="13">
        <v>3159</v>
      </c>
      <c r="F539" s="13" t="s">
        <v>738</v>
      </c>
      <c r="G539" s="13"/>
      <c r="H539" s="13" t="str">
        <f>[3]Лист_1!J350</f>
        <v>П0000379</v>
      </c>
      <c r="I539" s="13">
        <v>2018</v>
      </c>
      <c r="J539" s="40">
        <f>[3]Лист_1!N350</f>
        <v>30960</v>
      </c>
      <c r="K539" s="12"/>
      <c r="L539" s="13">
        <v>1</v>
      </c>
      <c r="M539" s="13">
        <v>1</v>
      </c>
      <c r="N539" s="14"/>
      <c r="O539" s="14"/>
      <c r="P539" s="14"/>
      <c r="Q539" s="14"/>
      <c r="R539" s="14"/>
      <c r="S539" s="14"/>
    </row>
    <row r="540" spans="1:19" ht="52.15" customHeight="1" x14ac:dyDescent="0.2">
      <c r="A540" s="367" t="str">
        <f>[3]Лист_1!C351</f>
        <v>Манекен борцовский 130см</v>
      </c>
      <c r="B540" s="368"/>
      <c r="C540" s="368"/>
      <c r="D540" s="369"/>
      <c r="E540" s="13">
        <v>3160</v>
      </c>
      <c r="F540" s="13" t="s">
        <v>738</v>
      </c>
      <c r="G540" s="13"/>
      <c r="H540" s="13" t="str">
        <f>[3]Лист_1!J351</f>
        <v>П0000882</v>
      </c>
      <c r="I540" s="13">
        <v>2023</v>
      </c>
      <c r="J540" s="40">
        <f>[3]Лист_1!N351</f>
        <v>10300</v>
      </c>
      <c r="K540" s="12"/>
      <c r="L540" s="13">
        <v>1</v>
      </c>
      <c r="M540" s="13">
        <v>1</v>
      </c>
      <c r="N540" s="14"/>
      <c r="O540" s="14"/>
      <c r="P540" s="14"/>
      <c r="Q540" s="14"/>
      <c r="R540" s="14"/>
      <c r="S540" s="14"/>
    </row>
    <row r="541" spans="1:19" ht="52.15" customHeight="1" x14ac:dyDescent="0.2">
      <c r="A541" s="367" t="str">
        <f>[3]Лист_1!C352</f>
        <v>Манекен борцовский 150см</v>
      </c>
      <c r="B541" s="368"/>
      <c r="C541" s="368"/>
      <c r="D541" s="369"/>
      <c r="E541" s="13">
        <v>3161</v>
      </c>
      <c r="F541" s="13" t="s">
        <v>738</v>
      </c>
      <c r="G541" s="13"/>
      <c r="H541" s="13" t="str">
        <f>[3]Лист_1!J352</f>
        <v>П0000884</v>
      </c>
      <c r="I541" s="13">
        <v>2023</v>
      </c>
      <c r="J541" s="40">
        <f>[3]Лист_1!N352</f>
        <v>12600</v>
      </c>
      <c r="K541" s="12"/>
      <c r="L541" s="13">
        <v>1</v>
      </c>
      <c r="M541" s="13">
        <v>1</v>
      </c>
      <c r="N541" s="14"/>
      <c r="O541" s="14"/>
      <c r="P541" s="14"/>
      <c r="Q541" s="14"/>
      <c r="R541" s="14"/>
      <c r="S541" s="14"/>
    </row>
    <row r="542" spans="1:19" ht="52.15" customHeight="1" x14ac:dyDescent="0.2">
      <c r="A542" s="374" t="str">
        <f>[3]Лист_1!C353</f>
        <v>Манекен борцовский 140см</v>
      </c>
      <c r="B542" s="375"/>
      <c r="C542" s="375"/>
      <c r="D542" s="376"/>
      <c r="E542" s="13">
        <v>3162</v>
      </c>
      <c r="F542" s="13" t="s">
        <v>738</v>
      </c>
      <c r="G542" s="13"/>
      <c r="H542" s="13" t="str">
        <f>[3]Лист_1!J353</f>
        <v>П0000883</v>
      </c>
      <c r="I542" s="13">
        <v>2023</v>
      </c>
      <c r="J542" s="40">
        <f>[3]Лист_1!N353</f>
        <v>11200</v>
      </c>
      <c r="K542" s="12"/>
      <c r="L542" s="13">
        <v>1</v>
      </c>
      <c r="M542" s="13">
        <v>1</v>
      </c>
      <c r="N542" s="14"/>
      <c r="O542" s="14"/>
      <c r="P542" s="14"/>
      <c r="Q542" s="14"/>
      <c r="R542" s="14"/>
      <c r="S542" s="14"/>
    </row>
    <row r="543" spans="1:19" ht="52.15" customHeight="1" x14ac:dyDescent="0.2">
      <c r="A543" s="367" t="str">
        <f>[3]Лист_1!C355</f>
        <v>холодильник Бирюса М108</v>
      </c>
      <c r="B543" s="368"/>
      <c r="C543" s="368"/>
      <c r="D543" s="369"/>
      <c r="E543" s="13">
        <v>3163</v>
      </c>
      <c r="F543" s="13" t="s">
        <v>537</v>
      </c>
      <c r="G543" s="13"/>
      <c r="H543" s="13" t="str">
        <f>[3]Лист_1!J355</f>
        <v>П0000381</v>
      </c>
      <c r="I543" s="13">
        <v>2018</v>
      </c>
      <c r="J543" s="40">
        <f>[3]Лист_1!N355</f>
        <v>10890</v>
      </c>
      <c r="K543" s="12"/>
      <c r="L543" s="13">
        <v>1</v>
      </c>
      <c r="M543" s="13">
        <v>1</v>
      </c>
      <c r="N543" s="14"/>
      <c r="O543" s="14"/>
      <c r="P543" s="14"/>
      <c r="Q543" s="14"/>
      <c r="R543" s="14"/>
      <c r="S543" s="14"/>
    </row>
    <row r="544" spans="1:19" ht="52.15" customHeight="1" x14ac:dyDescent="0.2">
      <c r="A544" s="367" t="str">
        <f>[3]Лист_1!C356</f>
        <v>Стол (металлокаркас,стекло)</v>
      </c>
      <c r="B544" s="368"/>
      <c r="C544" s="368"/>
      <c r="D544" s="369"/>
      <c r="E544" s="13">
        <v>3164</v>
      </c>
      <c r="F544" s="13" t="s">
        <v>537</v>
      </c>
      <c r="G544" s="13"/>
      <c r="H544" s="13" t="str">
        <f>[3]Лист_1!J356</f>
        <v>П0000435</v>
      </c>
      <c r="I544" s="13">
        <v>2019</v>
      </c>
      <c r="J544" s="40">
        <f>[3]Лист_1!N356</f>
        <v>10384</v>
      </c>
      <c r="K544" s="12"/>
      <c r="L544" s="13">
        <v>1</v>
      </c>
      <c r="M544" s="13">
        <v>1</v>
      </c>
      <c r="N544" s="14"/>
      <c r="O544" s="14"/>
      <c r="P544" s="14"/>
      <c r="Q544" s="14"/>
      <c r="R544" s="14"/>
      <c r="S544" s="14"/>
    </row>
    <row r="545" spans="1:19" ht="52.15" customHeight="1" x14ac:dyDescent="0.2">
      <c r="A545" s="367" t="str">
        <f>[3]Лист_1!C357</f>
        <v>Рулонные шторы фотопечать</v>
      </c>
      <c r="B545" s="368"/>
      <c r="C545" s="368"/>
      <c r="D545" s="369"/>
      <c r="E545" s="13">
        <v>3165</v>
      </c>
      <c r="F545" s="13" t="s">
        <v>537</v>
      </c>
      <c r="G545" s="13"/>
      <c r="H545" s="13" t="str">
        <f>[3]Лист_1!J357</f>
        <v>П0000411</v>
      </c>
      <c r="I545" s="13">
        <v>2018</v>
      </c>
      <c r="J545" s="40">
        <f>[3]Лист_1!N357</f>
        <v>12859</v>
      </c>
      <c r="K545" s="12"/>
      <c r="L545" s="13">
        <v>1</v>
      </c>
      <c r="M545" s="13">
        <v>1</v>
      </c>
      <c r="N545" s="14"/>
      <c r="O545" s="14"/>
      <c r="P545" s="14"/>
      <c r="Q545" s="14"/>
      <c r="R545" s="14"/>
      <c r="S545" s="14"/>
    </row>
    <row r="546" spans="1:19" ht="52.15" customHeight="1" x14ac:dyDescent="0.2">
      <c r="A546" s="367" t="str">
        <f>[3]Лист_1!C358</f>
        <v>КДК Кресло TRUMP MA-802 (иск.кожа,коричневый)</v>
      </c>
      <c r="B546" s="368"/>
      <c r="C546" s="368"/>
      <c r="D546" s="369"/>
      <c r="E546" s="13">
        <v>3166</v>
      </c>
      <c r="F546" s="13" t="s">
        <v>537</v>
      </c>
      <c r="G546" s="13"/>
      <c r="H546" s="13" t="str">
        <f>[3]Лист_1!J358</f>
        <v>П0000409</v>
      </c>
      <c r="I546" s="13">
        <v>2018</v>
      </c>
      <c r="J546" s="40">
        <f>[3]Лист_1!N358</f>
        <v>20282</v>
      </c>
      <c r="K546" s="12"/>
      <c r="L546" s="13">
        <v>1</v>
      </c>
      <c r="M546" s="13">
        <v>1</v>
      </c>
      <c r="N546" s="14"/>
      <c r="O546" s="14"/>
      <c r="P546" s="14"/>
      <c r="Q546" s="14"/>
      <c r="R546" s="14"/>
      <c r="S546" s="14"/>
    </row>
    <row r="547" spans="1:19" ht="52.15" customHeight="1" x14ac:dyDescent="0.2">
      <c r="A547" s="367" t="str">
        <f>[3]Лист_1!C359</f>
        <v>Шкаф металличенский ШБУ-155Т/2 (ШБУ-6Т KS-6T)</v>
      </c>
      <c r="B547" s="368"/>
      <c r="C547" s="368"/>
      <c r="D547" s="369"/>
      <c r="E547" s="13">
        <v>3167</v>
      </c>
      <c r="F547" s="13" t="s">
        <v>537</v>
      </c>
      <c r="G547" s="13"/>
      <c r="H547" s="13" t="str">
        <f>[3]Лист_1!J359</f>
        <v>П0000412</v>
      </c>
      <c r="I547" s="13">
        <v>2018</v>
      </c>
      <c r="J547" s="40">
        <f>[3]Лист_1!N359</f>
        <v>15610</v>
      </c>
      <c r="K547" s="12"/>
      <c r="L547" s="13">
        <v>1</v>
      </c>
      <c r="M547" s="13">
        <v>1</v>
      </c>
      <c r="N547" s="14"/>
      <c r="O547" s="14"/>
      <c r="P547" s="14"/>
      <c r="Q547" s="14"/>
      <c r="R547" s="14"/>
      <c r="S547" s="14"/>
    </row>
    <row r="548" spans="1:19" ht="52.15" customHeight="1" x14ac:dyDescent="0.2">
      <c r="A548" s="367" t="str">
        <f>[3]Лист_1!C360</f>
        <v>RIX Prime I/O-W09P кондиционер настенный</v>
      </c>
      <c r="B548" s="368"/>
      <c r="C548" s="368"/>
      <c r="D548" s="369"/>
      <c r="E548" s="13">
        <v>3168</v>
      </c>
      <c r="F548" s="13" t="s">
        <v>537</v>
      </c>
      <c r="G548" s="13"/>
      <c r="H548" s="13" t="str">
        <f>[3]Лист_1!J360</f>
        <v>П0000393</v>
      </c>
      <c r="I548" s="13">
        <v>2018</v>
      </c>
      <c r="J548" s="40">
        <f>[3]Лист_1!N360</f>
        <v>22300</v>
      </c>
      <c r="K548" s="12"/>
      <c r="L548" s="13">
        <v>1</v>
      </c>
      <c r="M548" s="13">
        <v>1</v>
      </c>
      <c r="N548" s="14"/>
      <c r="O548" s="14"/>
      <c r="P548" s="14"/>
      <c r="Q548" s="14"/>
      <c r="R548" s="14"/>
      <c r="S548" s="14"/>
    </row>
    <row r="549" spans="1:19" ht="52.15" customHeight="1" x14ac:dyDescent="0.2">
      <c r="A549" s="367" t="str">
        <f>[3]Лист_1!C361</f>
        <v>RIX Prime I/O-W09P кондиционер настенный</v>
      </c>
      <c r="B549" s="368"/>
      <c r="C549" s="368"/>
      <c r="D549" s="369"/>
      <c r="E549" s="13">
        <v>3169</v>
      </c>
      <c r="F549" s="13" t="s">
        <v>537</v>
      </c>
      <c r="G549" s="13"/>
      <c r="H549" s="13" t="str">
        <f>[3]Лист_1!J361</f>
        <v>П0000394</v>
      </c>
      <c r="I549" s="13">
        <v>2018</v>
      </c>
      <c r="J549" s="40">
        <f>[3]Лист_1!N361</f>
        <v>22300</v>
      </c>
      <c r="K549" s="12"/>
      <c r="L549" s="13">
        <v>1</v>
      </c>
      <c r="M549" s="13">
        <v>1</v>
      </c>
      <c r="N549" s="14"/>
      <c r="O549" s="14"/>
      <c r="P549" s="14"/>
      <c r="Q549" s="14"/>
      <c r="R549" s="14"/>
      <c r="S549" s="14"/>
    </row>
    <row r="550" spans="1:19" ht="52.15" customHeight="1" x14ac:dyDescent="0.2">
      <c r="A550" s="367" t="str">
        <f>[3]Лист_1!C362</f>
        <v>Вентилятор канальный круглый SDC 200 XL</v>
      </c>
      <c r="B550" s="368"/>
      <c r="C550" s="368"/>
      <c r="D550" s="369"/>
      <c r="E550" s="13">
        <v>3170</v>
      </c>
      <c r="F550" s="13" t="s">
        <v>537</v>
      </c>
      <c r="G550" s="13"/>
      <c r="H550" s="13" t="str">
        <f>[3]Лист_1!J362</f>
        <v>П0001158</v>
      </c>
      <c r="I550" s="13">
        <v>2024</v>
      </c>
      <c r="J550" s="40">
        <f>[3]Лист_1!N362</f>
        <v>18000</v>
      </c>
      <c r="K550" s="12"/>
      <c r="L550" s="13">
        <v>1</v>
      </c>
      <c r="M550" s="13">
        <v>1</v>
      </c>
      <c r="N550" s="14"/>
      <c r="O550" s="14"/>
      <c r="P550" s="14"/>
      <c r="Q550" s="14"/>
      <c r="R550" s="14"/>
      <c r="S550" s="14"/>
    </row>
    <row r="551" spans="1:19" ht="52.15" customHeight="1" x14ac:dyDescent="0.2">
      <c r="A551" s="367" t="str">
        <f>[3]Лист_1!C363</f>
        <v>Диван офисный 2-х местный к/з черный, глубина сиденья 600мм, шир. сиденья 1400мм, высота спинки 300мм, ширина спинки 1530мм</v>
      </c>
      <c r="B551" s="368"/>
      <c r="C551" s="368"/>
      <c r="D551" s="369"/>
      <c r="E551" s="13">
        <v>3171</v>
      </c>
      <c r="F551" s="13" t="s">
        <v>537</v>
      </c>
      <c r="G551" s="13"/>
      <c r="H551" s="13" t="str">
        <f>[3]Лист_1!J363</f>
        <v>П0001159</v>
      </c>
      <c r="I551" s="13">
        <v>2024</v>
      </c>
      <c r="J551" s="40">
        <f>[3]Лист_1!N363</f>
        <v>12500</v>
      </c>
      <c r="K551" s="12"/>
      <c r="L551" s="13">
        <v>1</v>
      </c>
      <c r="M551" s="13">
        <v>1</v>
      </c>
      <c r="N551" s="14"/>
      <c r="O551" s="14"/>
      <c r="P551" s="14"/>
      <c r="Q551" s="14"/>
      <c r="R551" s="14"/>
      <c r="S551" s="14"/>
    </row>
    <row r="552" spans="1:19" ht="52.15" customHeight="1" x14ac:dyDescent="0.2">
      <c r="A552" s="367" t="str">
        <f>[3]Лист_1!C364</f>
        <v>Холодильник Candy CCDS 5140WH7</v>
      </c>
      <c r="B552" s="368"/>
      <c r="C552" s="368"/>
      <c r="D552" s="369"/>
      <c r="E552" s="13">
        <v>3172</v>
      </c>
      <c r="F552" s="13" t="s">
        <v>537</v>
      </c>
      <c r="G552" s="13"/>
      <c r="H552" s="13" t="str">
        <f>[3]Лист_1!J364</f>
        <v>П0000414</v>
      </c>
      <c r="I552" s="13">
        <v>2024</v>
      </c>
      <c r="J552" s="40">
        <f>[3]Лист_1!N364</f>
        <v>14799</v>
      </c>
      <c r="K552" s="12"/>
      <c r="L552" s="13">
        <v>1</v>
      </c>
      <c r="M552" s="13">
        <v>1</v>
      </c>
      <c r="N552" s="14"/>
      <c r="O552" s="14"/>
      <c r="P552" s="14"/>
      <c r="Q552" s="14"/>
      <c r="R552" s="14"/>
      <c r="S552" s="14"/>
    </row>
    <row r="553" spans="1:19" ht="52.15" customHeight="1" x14ac:dyDescent="0.2">
      <c r="A553" s="367" t="str">
        <f>[3]Лист_1!C365</f>
        <v>Уничтожитель бумаг Cactus CS-SH-D6 [перекрестная, секретность-4, 120листов, корзина -23л]</v>
      </c>
      <c r="B553" s="368"/>
      <c r="C553" s="368"/>
      <c r="D553" s="369"/>
      <c r="E553" s="13">
        <v>3173</v>
      </c>
      <c r="F553" s="13" t="s">
        <v>537</v>
      </c>
      <c r="G553" s="13"/>
      <c r="H553" s="13" t="str">
        <f>[3]Лист_1!J365</f>
        <v>П0001145</v>
      </c>
      <c r="I553" s="13">
        <v>2024</v>
      </c>
      <c r="J553" s="40">
        <f>[3]Лист_1!N365</f>
        <v>17499</v>
      </c>
      <c r="K553" s="12"/>
      <c r="L553" s="13">
        <v>1</v>
      </c>
      <c r="M553" s="13">
        <v>1</v>
      </c>
      <c r="N553" s="14"/>
      <c r="O553" s="14"/>
      <c r="P553" s="14"/>
      <c r="Q553" s="14"/>
      <c r="R553" s="14"/>
      <c r="S553" s="14"/>
    </row>
    <row r="554" spans="1:19" ht="52.15" customHeight="1" x14ac:dyDescent="0.2">
      <c r="A554" s="367" t="str">
        <f>[3]Лист_1!C366</f>
        <v>Диван офисный 2-х местный к/з черный, глубина сиденья 600мм, шир. сиденья 1400мм, высота спинки 300мм, ширина спинки 1530мм</v>
      </c>
      <c r="B554" s="368"/>
      <c r="C554" s="368"/>
      <c r="D554" s="369"/>
      <c r="E554" s="13">
        <v>3174</v>
      </c>
      <c r="F554" s="13" t="s">
        <v>537</v>
      </c>
      <c r="G554" s="13"/>
      <c r="H554" s="13" t="str">
        <f>[3]Лист_1!J366</f>
        <v>П0001160</v>
      </c>
      <c r="I554" s="13">
        <v>2024</v>
      </c>
      <c r="J554" s="40">
        <f>[3]Лист_1!N366</f>
        <v>12500</v>
      </c>
      <c r="K554" s="12"/>
      <c r="L554" s="13">
        <v>1</v>
      </c>
      <c r="M554" s="13">
        <v>1</v>
      </c>
      <c r="N554" s="14"/>
      <c r="O554" s="14"/>
      <c r="P554" s="14"/>
      <c r="Q554" s="14"/>
      <c r="R554" s="14"/>
      <c r="S554" s="14"/>
    </row>
    <row r="555" spans="1:19" ht="52.15" customHeight="1" x14ac:dyDescent="0.2">
      <c r="A555" s="367" t="str">
        <f>[3]Лист_1!C367</f>
        <v>Хозяйственный пылесос  Karcher WD 3 P S V-17/4/20</v>
      </c>
      <c r="B555" s="368"/>
      <c r="C555" s="368"/>
      <c r="D555" s="369"/>
      <c r="E555" s="13">
        <v>3175</v>
      </c>
      <c r="F555" s="13" t="s">
        <v>537</v>
      </c>
      <c r="G555" s="13"/>
      <c r="H555" s="13" t="str">
        <f>[3]Лист_1!J367</f>
        <v>П0001144</v>
      </c>
      <c r="I555" s="13">
        <v>2024</v>
      </c>
      <c r="J555" s="40">
        <f>[3]Лист_1!N367</f>
        <v>18790</v>
      </c>
      <c r="K555" s="12"/>
      <c r="L555" s="13">
        <v>1</v>
      </c>
      <c r="M555" s="13">
        <v>1</v>
      </c>
      <c r="N555" s="14"/>
      <c r="O555" s="14"/>
      <c r="P555" s="14"/>
      <c r="Q555" s="14"/>
      <c r="R555" s="14"/>
      <c r="S555" s="14"/>
    </row>
    <row r="556" spans="1:19" ht="52.15" customHeight="1" x14ac:dyDescent="0.2">
      <c r="A556" s="379" t="str">
        <f>[3]Лист_1!C368</f>
        <v>Пылесос хозяйственный Karcher WD 3 P S V-17/4/20</v>
      </c>
      <c r="B556" s="379"/>
      <c r="C556" s="379"/>
      <c r="D556" s="379"/>
      <c r="E556" s="13">
        <v>3176</v>
      </c>
      <c r="F556" s="13" t="s">
        <v>537</v>
      </c>
      <c r="G556" s="97"/>
      <c r="H556" s="97" t="str">
        <f>[3]Лист_1!J368</f>
        <v>П0001031</v>
      </c>
      <c r="I556" s="13">
        <v>2024</v>
      </c>
      <c r="J556" s="98">
        <f>[3]Лист_1!N368</f>
        <v>15590</v>
      </c>
      <c r="K556" s="77"/>
      <c r="L556" s="13">
        <v>1</v>
      </c>
      <c r="M556" s="13">
        <v>1</v>
      </c>
      <c r="N556" s="14"/>
      <c r="O556" s="14"/>
      <c r="P556" s="14"/>
      <c r="Q556" s="14"/>
      <c r="R556" s="14"/>
      <c r="S556" s="14"/>
    </row>
    <row r="557" spans="1:19" ht="52.15" customHeight="1" x14ac:dyDescent="0.2">
      <c r="A557" s="374" t="s">
        <v>748</v>
      </c>
      <c r="B557" s="368"/>
      <c r="C557" s="368"/>
      <c r="D557" s="369"/>
      <c r="E557" s="13">
        <v>3177</v>
      </c>
      <c r="F557" s="13" t="s">
        <v>542</v>
      </c>
      <c r="G557" s="97"/>
      <c r="H557" s="97" t="s">
        <v>749</v>
      </c>
      <c r="I557" s="13">
        <v>2018</v>
      </c>
      <c r="J557" s="98">
        <v>15000</v>
      </c>
      <c r="K557" s="100"/>
      <c r="L557" s="13">
        <v>1</v>
      </c>
      <c r="M557" s="13">
        <v>1</v>
      </c>
      <c r="N557" s="14"/>
      <c r="O557" s="14"/>
      <c r="P557" s="14"/>
      <c r="Q557" s="14"/>
      <c r="R557" s="14"/>
      <c r="S557" s="14"/>
    </row>
    <row r="558" spans="1:19" ht="52.15" customHeight="1" x14ac:dyDescent="0.2">
      <c r="A558" s="374" t="str">
        <f>[3]Лист_1!C372</f>
        <v>Боксерский мешок SIB-FIGHTER 180см высота, 42см диаметр</v>
      </c>
      <c r="B558" s="368"/>
      <c r="C558" s="368"/>
      <c r="D558" s="369"/>
      <c r="E558" s="13">
        <v>3178</v>
      </c>
      <c r="F558" s="13" t="s">
        <v>744</v>
      </c>
      <c r="G558" s="97"/>
      <c r="H558" s="97" t="str">
        <f>[3]Лист_1!J372</f>
        <v>П0000989</v>
      </c>
      <c r="I558" s="13">
        <v>2024</v>
      </c>
      <c r="J558" s="98">
        <f>[3]Лист_1!N372</f>
        <v>20000</v>
      </c>
      <c r="K558" s="100"/>
      <c r="L558" s="13">
        <v>1</v>
      </c>
      <c r="M558" s="13">
        <v>1</v>
      </c>
      <c r="N558" s="14"/>
      <c r="O558" s="14"/>
      <c r="P558" s="14"/>
      <c r="Q558" s="14"/>
      <c r="R558" s="14"/>
      <c r="S558" s="14"/>
    </row>
    <row r="559" spans="1:19" ht="52.15" customHeight="1" x14ac:dyDescent="0.2">
      <c r="A559" s="374" t="str">
        <f>[3]Лист_1!C373</f>
        <v>Боксерский мешок SIB-FIGHTER 180см высота, 42см диаметр</v>
      </c>
      <c r="B559" s="368"/>
      <c r="C559" s="368"/>
      <c r="D559" s="369"/>
      <c r="E559" s="13">
        <v>3179</v>
      </c>
      <c r="F559" s="13" t="s">
        <v>744</v>
      </c>
      <c r="G559" s="97"/>
      <c r="H559" s="97" t="str">
        <f>[3]Лист_1!J373</f>
        <v>П0000988</v>
      </c>
      <c r="I559" s="13">
        <v>2024</v>
      </c>
      <c r="J559" s="98">
        <f>[3]Лист_1!N373</f>
        <v>20000</v>
      </c>
      <c r="K559" s="100"/>
      <c r="L559" s="13">
        <v>1</v>
      </c>
      <c r="M559" s="13">
        <v>1</v>
      </c>
      <c r="N559" s="14"/>
      <c r="O559" s="14"/>
      <c r="P559" s="14"/>
      <c r="Q559" s="14"/>
      <c r="R559" s="14"/>
      <c r="S559" s="14"/>
    </row>
    <row r="560" spans="1:19" ht="52.15" customHeight="1" x14ac:dyDescent="0.2">
      <c r="A560" s="374" t="str">
        <f>[3]Лист_1!C374</f>
        <v>Мешок боксерский Sib-fighter силуэт 150см</v>
      </c>
      <c r="B560" s="368"/>
      <c r="C560" s="368"/>
      <c r="D560" s="369"/>
      <c r="E560" s="13">
        <v>3180</v>
      </c>
      <c r="F560" s="13" t="s">
        <v>744</v>
      </c>
      <c r="G560" s="97"/>
      <c r="H560" s="97" t="str">
        <f>[3]Лист_1!J374</f>
        <v>П0000397</v>
      </c>
      <c r="I560" s="13">
        <v>2018</v>
      </c>
      <c r="J560" s="98">
        <f>[3]Лист_1!N374</f>
        <v>13000</v>
      </c>
      <c r="K560" s="100"/>
      <c r="L560" s="13">
        <v>1</v>
      </c>
      <c r="M560" s="13">
        <v>1</v>
      </c>
      <c r="N560" s="14"/>
      <c r="O560" s="14"/>
      <c r="P560" s="14"/>
      <c r="Q560" s="14"/>
      <c r="R560" s="14"/>
      <c r="S560" s="14"/>
    </row>
    <row r="561" spans="1:19" ht="52.15" customHeight="1" x14ac:dyDescent="0.2">
      <c r="A561" s="374" t="str">
        <f>[3]Лист_1!C375</f>
        <v>Канат 16 метров (белый)</v>
      </c>
      <c r="B561" s="375"/>
      <c r="C561" s="375"/>
      <c r="D561" s="376"/>
      <c r="E561" s="13">
        <v>3181</v>
      </c>
      <c r="F561" s="13" t="s">
        <v>744</v>
      </c>
      <c r="G561" s="97"/>
      <c r="H561" s="97" t="str">
        <f>[3]Лист_1!J375</f>
        <v>П0000398</v>
      </c>
      <c r="I561" s="13">
        <v>2018</v>
      </c>
      <c r="J561" s="98">
        <f>[3]Лист_1!N375</f>
        <v>15000</v>
      </c>
      <c r="K561" s="100"/>
      <c r="L561" s="13">
        <v>1</v>
      </c>
      <c r="M561" s="13">
        <v>1</v>
      </c>
      <c r="N561" s="14"/>
      <c r="O561" s="14"/>
      <c r="P561" s="14"/>
      <c r="Q561" s="14"/>
      <c r="R561" s="14"/>
      <c r="S561" s="14"/>
    </row>
    <row r="562" spans="1:19" ht="52.15" customHeight="1" x14ac:dyDescent="0.2">
      <c r="A562" s="374" t="s">
        <v>750</v>
      </c>
      <c r="B562" s="368"/>
      <c r="C562" s="368"/>
      <c r="D562" s="369"/>
      <c r="E562" s="13">
        <v>3182</v>
      </c>
      <c r="F562" s="13" t="s">
        <v>562</v>
      </c>
      <c r="G562" s="97"/>
      <c r="H562" s="97" t="s">
        <v>751</v>
      </c>
      <c r="I562" s="13">
        <v>2023</v>
      </c>
      <c r="J562" s="98">
        <v>12000</v>
      </c>
      <c r="K562" s="77"/>
      <c r="L562" s="13">
        <v>1</v>
      </c>
      <c r="M562" s="13">
        <v>1</v>
      </c>
      <c r="N562" s="14"/>
      <c r="O562" s="14"/>
      <c r="P562" s="14"/>
      <c r="Q562" s="14"/>
      <c r="R562" s="14"/>
      <c r="S562" s="14"/>
    </row>
    <row r="563" spans="1:19" ht="52.15" customHeight="1" x14ac:dyDescent="0.2">
      <c r="A563" s="374" t="str">
        <f>[3]Лист_1!C379</f>
        <v>Баннер с конструкцией,размером 3000*2500</v>
      </c>
      <c r="B563" s="368"/>
      <c r="C563" s="368"/>
      <c r="D563" s="369"/>
      <c r="E563" s="13">
        <v>3183</v>
      </c>
      <c r="F563" s="13" t="s">
        <v>557</v>
      </c>
      <c r="G563" s="97"/>
      <c r="H563" s="97" t="str">
        <f>[3]Лист_1!J379</f>
        <v>П0000432</v>
      </c>
      <c r="I563" s="13">
        <v>2018</v>
      </c>
      <c r="J563" s="98">
        <f>[3]Лист_1!N379</f>
        <v>10720</v>
      </c>
      <c r="K563" s="97"/>
      <c r="L563" s="13">
        <v>1</v>
      </c>
      <c r="M563" s="13">
        <v>1</v>
      </c>
      <c r="N563" s="13"/>
      <c r="O563" s="14"/>
      <c r="P563" s="14"/>
      <c r="Q563" s="14"/>
      <c r="R563" s="14"/>
      <c r="S563" s="14"/>
    </row>
    <row r="564" spans="1:19" ht="52.15" customHeight="1" x14ac:dyDescent="0.2">
      <c r="A564" s="374" t="str">
        <f>[3]Лист_1!C380</f>
        <v>Баннер с конструкцией,размером 3000*2500</v>
      </c>
      <c r="B564" s="368"/>
      <c r="C564" s="368"/>
      <c r="D564" s="369"/>
      <c r="E564" s="13">
        <v>3184</v>
      </c>
      <c r="F564" s="13" t="s">
        <v>557</v>
      </c>
      <c r="G564" s="97"/>
      <c r="H564" s="97" t="str">
        <f>[3]Лист_1!J380</f>
        <v>П0000433</v>
      </c>
      <c r="I564" s="13">
        <v>2018</v>
      </c>
      <c r="J564" s="98">
        <f>[3]Лист_1!N380</f>
        <v>10720</v>
      </c>
      <c r="K564" s="97"/>
      <c r="L564" s="13">
        <v>1</v>
      </c>
      <c r="M564" s="13">
        <v>1</v>
      </c>
      <c r="N564" s="13"/>
      <c r="O564" s="14"/>
      <c r="P564" s="14"/>
      <c r="Q564" s="14"/>
      <c r="R564" s="14"/>
      <c r="S564" s="14"/>
    </row>
    <row r="565" spans="1:19" ht="52.15" customHeight="1" x14ac:dyDescent="0.2">
      <c r="A565" s="374" t="str">
        <f>[3]Лист_1!C381</f>
        <v>Алюминиевая рама для катамарана</v>
      </c>
      <c r="B565" s="368"/>
      <c r="C565" s="368"/>
      <c r="D565" s="369"/>
      <c r="E565" s="13">
        <v>3185</v>
      </c>
      <c r="F565" s="13" t="s">
        <v>557</v>
      </c>
      <c r="G565" s="97"/>
      <c r="H565" s="97" t="str">
        <f>[3]Лист_1!J381</f>
        <v>П0000999</v>
      </c>
      <c r="I565" s="13">
        <v>2024</v>
      </c>
      <c r="J565" s="98">
        <f>[3]Лист_1!N381</f>
        <v>31800</v>
      </c>
      <c r="K565" s="97"/>
      <c r="L565" s="13">
        <v>1</v>
      </c>
      <c r="M565" s="13">
        <v>1</v>
      </c>
      <c r="N565" s="13"/>
      <c r="O565" s="14"/>
      <c r="P565" s="14"/>
      <c r="Q565" s="14"/>
      <c r="R565" s="14"/>
      <c r="S565" s="14"/>
    </row>
    <row r="566" spans="1:19" ht="52.15" customHeight="1" x14ac:dyDescent="0.2">
      <c r="A566" s="374" t="str">
        <f>[3]Лист_1!C382</f>
        <v>Термопод 20 литров</v>
      </c>
      <c r="B566" s="368"/>
      <c r="C566" s="368"/>
      <c r="D566" s="369"/>
      <c r="E566" s="13">
        <v>3186</v>
      </c>
      <c r="F566" s="13" t="s">
        <v>557</v>
      </c>
      <c r="G566" s="97"/>
      <c r="H566" s="97" t="str">
        <f>[3]Лист_1!J382</f>
        <v>П0000947</v>
      </c>
      <c r="I566" s="13">
        <v>2023</v>
      </c>
      <c r="J566" s="98">
        <f>[3]Лист_1!N382</f>
        <v>11279.47</v>
      </c>
      <c r="K566" s="97"/>
      <c r="L566" s="13">
        <v>1</v>
      </c>
      <c r="M566" s="13">
        <v>1</v>
      </c>
      <c r="N566" s="13"/>
      <c r="O566" s="14"/>
      <c r="P566" s="14"/>
      <c r="Q566" s="14"/>
      <c r="R566" s="14"/>
      <c r="S566" s="14"/>
    </row>
    <row r="567" spans="1:19" ht="52.15" customHeight="1" x14ac:dyDescent="0.2">
      <c r="A567" s="374" t="str">
        <f>[3]Лист_1!C383</f>
        <v>Термопод 20 литров</v>
      </c>
      <c r="B567" s="368"/>
      <c r="C567" s="368"/>
      <c r="D567" s="369"/>
      <c r="E567" s="13">
        <v>3187</v>
      </c>
      <c r="F567" s="13" t="s">
        <v>557</v>
      </c>
      <c r="G567" s="97"/>
      <c r="H567" s="97" t="str">
        <f>[3]Лист_1!J383</f>
        <v>П0000970</v>
      </c>
      <c r="I567" s="13">
        <v>2023</v>
      </c>
      <c r="J567" s="98">
        <f>[3]Лист_1!N383</f>
        <v>11279.47</v>
      </c>
      <c r="K567" s="97"/>
      <c r="L567" s="13">
        <v>1</v>
      </c>
      <c r="M567" s="13">
        <v>1</v>
      </c>
      <c r="N567" s="13"/>
      <c r="O567" s="14"/>
      <c r="P567" s="14"/>
      <c r="Q567" s="14"/>
      <c r="R567" s="14"/>
      <c r="S567" s="14"/>
    </row>
    <row r="568" spans="1:19" ht="52.15" customHeight="1" x14ac:dyDescent="0.2">
      <c r="A568" s="374" t="str">
        <f>[3]Лист_1!C385</f>
        <v>Стол пластиковый раскладной (180*75*72)</v>
      </c>
      <c r="B568" s="368"/>
      <c r="C568" s="368"/>
      <c r="D568" s="369"/>
      <c r="E568" s="13">
        <v>3188</v>
      </c>
      <c r="F568" s="13" t="s">
        <v>557</v>
      </c>
      <c r="G568" s="97"/>
      <c r="H568" s="97" t="str">
        <f>[3]Лист_1!J385</f>
        <v>П0000868</v>
      </c>
      <c r="I568" s="13">
        <v>2023</v>
      </c>
      <c r="J568" s="98">
        <f>[3]Лист_1!N385</f>
        <v>12500</v>
      </c>
      <c r="K568" s="97"/>
      <c r="L568" s="13">
        <v>1</v>
      </c>
      <c r="M568" s="13">
        <v>1</v>
      </c>
      <c r="N568" s="13"/>
      <c r="O568" s="14"/>
      <c r="P568" s="14"/>
      <c r="Q568" s="14"/>
      <c r="R568" s="14"/>
      <c r="S568" s="14"/>
    </row>
    <row r="569" spans="1:19" ht="52.15" customHeight="1" x14ac:dyDescent="0.2">
      <c r="A569" s="374" t="str">
        <f>[3]Лист_1!C386</f>
        <v>Стол пластиковый раскладной (180*75*72)</v>
      </c>
      <c r="B569" s="368"/>
      <c r="C569" s="368"/>
      <c r="D569" s="369"/>
      <c r="E569" s="13">
        <v>3189</v>
      </c>
      <c r="F569" s="13" t="s">
        <v>557</v>
      </c>
      <c r="G569" s="97"/>
      <c r="H569" s="97" t="str">
        <f>[3]Лист_1!J386</f>
        <v>П0000866</v>
      </c>
      <c r="I569" s="13">
        <v>2023</v>
      </c>
      <c r="J569" s="98">
        <f>[3]Лист_1!N386</f>
        <v>12500</v>
      </c>
      <c r="K569" s="97"/>
      <c r="L569" s="13">
        <v>1</v>
      </c>
      <c r="M569" s="13">
        <v>1</v>
      </c>
      <c r="N569" s="13"/>
      <c r="O569" s="14"/>
      <c r="P569" s="14"/>
      <c r="Q569" s="14"/>
      <c r="R569" s="14"/>
      <c r="S569" s="14"/>
    </row>
    <row r="570" spans="1:19" ht="52.15" customHeight="1" x14ac:dyDescent="0.2">
      <c r="A570" s="374" t="str">
        <f>[3]Лист_1!C387</f>
        <v>Стол пластиковый раскладной (180*75*72)</v>
      </c>
      <c r="B570" s="368"/>
      <c r="C570" s="368"/>
      <c r="D570" s="369"/>
      <c r="E570" s="13">
        <v>3190</v>
      </c>
      <c r="F570" s="13" t="s">
        <v>557</v>
      </c>
      <c r="G570" s="97"/>
      <c r="H570" s="97" t="str">
        <f>[3]Лист_1!J387</f>
        <v>П0000867</v>
      </c>
      <c r="I570" s="13">
        <v>2023</v>
      </c>
      <c r="J570" s="98">
        <f>[3]Лист_1!N387</f>
        <v>12500</v>
      </c>
      <c r="K570" s="97"/>
      <c r="L570" s="13">
        <v>1</v>
      </c>
      <c r="M570" s="13">
        <v>1</v>
      </c>
      <c r="N570" s="13"/>
      <c r="O570" s="14"/>
      <c r="P570" s="14"/>
      <c r="Q570" s="14"/>
      <c r="R570" s="14"/>
      <c r="S570" s="14"/>
    </row>
    <row r="571" spans="1:19" ht="52.15" customHeight="1" x14ac:dyDescent="0.2">
      <c r="A571" s="374" t="str">
        <f>[3]Лист_1!C388</f>
        <v>Оружейный ящик 30*60*130</v>
      </c>
      <c r="B571" s="368"/>
      <c r="C571" s="368"/>
      <c r="D571" s="369"/>
      <c r="E571" s="13">
        <v>3191</v>
      </c>
      <c r="F571" s="13" t="s">
        <v>557</v>
      </c>
      <c r="G571" s="97"/>
      <c r="H571" s="97" t="str">
        <f>[3]Лист_1!J388</f>
        <v>П0000841</v>
      </c>
      <c r="I571" s="13">
        <v>2023</v>
      </c>
      <c r="J571" s="98">
        <f>[3]Лист_1!N388</f>
        <v>11817</v>
      </c>
      <c r="K571" s="97"/>
      <c r="L571" s="13">
        <v>1</v>
      </c>
      <c r="M571" s="13">
        <v>1</v>
      </c>
      <c r="N571" s="13"/>
      <c r="O571" s="14"/>
      <c r="P571" s="14"/>
      <c r="Q571" s="14"/>
      <c r="R571" s="14"/>
      <c r="S571" s="14"/>
    </row>
    <row r="572" spans="1:19" ht="52.15" customHeight="1" x14ac:dyDescent="0.2">
      <c r="A572" s="374" t="str">
        <f>[3]Лист_1!C389</f>
        <v>Стол пластиковый раскладной (180*75*72)</v>
      </c>
      <c r="B572" s="368"/>
      <c r="C572" s="368"/>
      <c r="D572" s="369"/>
      <c r="E572" s="13">
        <v>3192</v>
      </c>
      <c r="F572" s="13" t="s">
        <v>557</v>
      </c>
      <c r="G572" s="97"/>
      <c r="H572" s="97" t="str">
        <f>[3]Лист_1!J389</f>
        <v>П0000870</v>
      </c>
      <c r="I572" s="13">
        <v>2023</v>
      </c>
      <c r="J572" s="98">
        <f>[3]Лист_1!N389</f>
        <v>12500</v>
      </c>
      <c r="K572" s="97"/>
      <c r="L572" s="13">
        <v>1</v>
      </c>
      <c r="M572" s="13">
        <v>1</v>
      </c>
      <c r="N572" s="13"/>
      <c r="O572" s="14"/>
      <c r="P572" s="14"/>
      <c r="Q572" s="14"/>
      <c r="R572" s="14"/>
      <c r="S572" s="14"/>
    </row>
    <row r="573" spans="1:19" ht="52.15" customHeight="1" x14ac:dyDescent="0.2">
      <c r="A573" s="374" t="str">
        <f>[3]Лист_1!C390</f>
        <v>Стол пластиковый раскладной (180*75*72)</v>
      </c>
      <c r="B573" s="368"/>
      <c r="C573" s="368"/>
      <c r="D573" s="369"/>
      <c r="E573" s="13">
        <v>3193</v>
      </c>
      <c r="F573" s="13" t="s">
        <v>557</v>
      </c>
      <c r="G573" s="97"/>
      <c r="H573" s="97" t="str">
        <f>[3]Лист_1!J390</f>
        <v>П0000865</v>
      </c>
      <c r="I573" s="13">
        <v>2023</v>
      </c>
      <c r="J573" s="98">
        <f>[3]Лист_1!N390</f>
        <v>12500</v>
      </c>
      <c r="K573" s="97"/>
      <c r="L573" s="13">
        <v>1</v>
      </c>
      <c r="M573" s="13">
        <v>1</v>
      </c>
      <c r="N573" s="13"/>
      <c r="O573" s="14"/>
      <c r="P573" s="14"/>
      <c r="Q573" s="14"/>
      <c r="R573" s="14"/>
      <c r="S573" s="14"/>
    </row>
    <row r="574" spans="1:19" ht="52.15" customHeight="1" x14ac:dyDescent="0.2">
      <c r="A574" s="374" t="str">
        <f>[3]Лист_1!C391</f>
        <v>Стол пластиковый раскладной (180*75*72)</v>
      </c>
      <c r="B574" s="375"/>
      <c r="C574" s="375"/>
      <c r="D574" s="376"/>
      <c r="E574" s="13">
        <v>3194</v>
      </c>
      <c r="F574" s="13" t="s">
        <v>557</v>
      </c>
      <c r="G574" s="97"/>
      <c r="H574" s="97" t="str">
        <f>[3]Лист_1!J391</f>
        <v>П0000869</v>
      </c>
      <c r="I574" s="13">
        <v>2023</v>
      </c>
      <c r="J574" s="98">
        <f>[3]Лист_1!N391</f>
        <v>12500</v>
      </c>
      <c r="K574" s="97"/>
      <c r="L574" s="13">
        <v>1</v>
      </c>
      <c r="M574" s="13">
        <v>1</v>
      </c>
      <c r="N574" s="13"/>
      <c r="O574" s="14"/>
      <c r="P574" s="14"/>
      <c r="Q574" s="14"/>
      <c r="R574" s="14"/>
      <c r="S574" s="14"/>
    </row>
    <row r="575" spans="1:19" ht="52.15" customHeight="1" x14ac:dyDescent="0.2">
      <c r="A575" s="374" t="str">
        <f>[3]Лист_1!C393</f>
        <v>Скальная стенка</v>
      </c>
      <c r="B575" s="368"/>
      <c r="C575" s="368"/>
      <c r="D575" s="369"/>
      <c r="E575" s="13">
        <v>3195</v>
      </c>
      <c r="F575" s="13" t="s">
        <v>747</v>
      </c>
      <c r="G575" s="97"/>
      <c r="H575" s="97" t="str">
        <f>[3]Лист_1!J393</f>
        <v>691</v>
      </c>
      <c r="I575" s="13">
        <v>2015</v>
      </c>
      <c r="J575" s="98">
        <f>[3]Лист_1!N393</f>
        <v>89802.84</v>
      </c>
      <c r="K575" s="97"/>
      <c r="L575" s="13">
        <v>1</v>
      </c>
      <c r="M575" s="13">
        <v>1</v>
      </c>
      <c r="N575" s="13"/>
      <c r="O575" s="14"/>
      <c r="P575" s="14"/>
      <c r="Q575" s="14"/>
      <c r="R575" s="14"/>
      <c r="S575" s="14"/>
    </row>
    <row r="576" spans="1:19" ht="52.15" customHeight="1" x14ac:dyDescent="0.2">
      <c r="A576" s="374" t="str">
        <f>[3]Лист_1!C394</f>
        <v>Кресло рабочее.крестовина</v>
      </c>
      <c r="B576" s="368"/>
      <c r="C576" s="368"/>
      <c r="D576" s="369"/>
      <c r="E576" s="13">
        <v>3196</v>
      </c>
      <c r="F576" s="13" t="s">
        <v>747</v>
      </c>
      <c r="G576" s="97"/>
      <c r="H576" s="97" t="str">
        <f>[3]Лист_1!J394</f>
        <v>П0000307</v>
      </c>
      <c r="I576" s="13">
        <v>2017</v>
      </c>
      <c r="J576" s="98">
        <f>[3]Лист_1!N394</f>
        <v>10600</v>
      </c>
      <c r="K576" s="97"/>
      <c r="L576" s="13">
        <v>1</v>
      </c>
      <c r="M576" s="13">
        <v>1</v>
      </c>
      <c r="N576" s="13"/>
      <c r="O576" s="14"/>
      <c r="P576" s="14"/>
      <c r="Q576" s="14"/>
      <c r="R576" s="14"/>
      <c r="S576" s="14"/>
    </row>
    <row r="577" spans="1:19" ht="52.15" customHeight="1" x14ac:dyDescent="0.2">
      <c r="A577" s="374" t="str">
        <f>[3]Лист_1!C395</f>
        <v>Сейф</v>
      </c>
      <c r="B577" s="368"/>
      <c r="C577" s="368"/>
      <c r="D577" s="369"/>
      <c r="E577" s="13">
        <v>3197</v>
      </c>
      <c r="F577" s="13" t="s">
        <v>747</v>
      </c>
      <c r="G577" s="97"/>
      <c r="H577" s="97" t="str">
        <f>[3]Лист_1!J395</f>
        <v>06</v>
      </c>
      <c r="I577" s="13">
        <v>2015</v>
      </c>
      <c r="J577" s="98">
        <f>[3]Лист_1!N395</f>
        <v>4019.91</v>
      </c>
      <c r="K577" s="77"/>
      <c r="L577" s="13">
        <v>1</v>
      </c>
      <c r="M577" s="13">
        <v>1</v>
      </c>
      <c r="N577" s="14"/>
      <c r="O577" s="14"/>
      <c r="P577" s="14"/>
      <c r="Q577" s="14"/>
      <c r="R577" s="14"/>
      <c r="S577" s="14"/>
    </row>
    <row r="578" spans="1:19" ht="52.15" customHeight="1" x14ac:dyDescent="0.2">
      <c r="A578" s="374" t="str">
        <f>[3]Лист_1!C396</f>
        <v>Информационный стенд</v>
      </c>
      <c r="B578" s="368"/>
      <c r="C578" s="368"/>
      <c r="D578" s="369"/>
      <c r="E578" s="13">
        <v>3198</v>
      </c>
      <c r="F578" s="13" t="s">
        <v>747</v>
      </c>
      <c r="G578" s="97"/>
      <c r="H578" s="97" t="str">
        <f>[3]Лист_1!J396</f>
        <v>891</v>
      </c>
      <c r="I578" s="13">
        <v>2015</v>
      </c>
      <c r="J578" s="98">
        <f>[3]Лист_1!N396</f>
        <v>5206.8999999999996</v>
      </c>
      <c r="K578" s="77"/>
      <c r="L578" s="13">
        <v>1</v>
      </c>
      <c r="M578" s="13">
        <v>1</v>
      </c>
      <c r="N578" s="14"/>
      <c r="O578" s="14"/>
      <c r="P578" s="14"/>
      <c r="Q578" s="14"/>
      <c r="R578" s="14"/>
      <c r="S578" s="14"/>
    </row>
    <row r="579" spans="1:19" ht="52.15" customHeight="1" x14ac:dyDescent="0.2">
      <c r="A579" s="374" t="str">
        <f>[3]Лист_1!C397</f>
        <v>Диван для посетителей</v>
      </c>
      <c r="B579" s="368"/>
      <c r="C579" s="368"/>
      <c r="D579" s="369"/>
      <c r="E579" s="13">
        <v>3199</v>
      </c>
      <c r="F579" s="13" t="s">
        <v>747</v>
      </c>
      <c r="G579" s="97"/>
      <c r="H579" s="97" t="str">
        <f>[3]Лист_1!J397</f>
        <v>1.101.06.125</v>
      </c>
      <c r="I579" s="13">
        <v>2010</v>
      </c>
      <c r="J579" s="98">
        <f>[3]Лист_1!N397</f>
        <v>6510</v>
      </c>
      <c r="K579" s="77"/>
      <c r="L579" s="13">
        <v>1</v>
      </c>
      <c r="M579" s="13">
        <v>1</v>
      </c>
      <c r="N579" s="14"/>
      <c r="O579" s="14"/>
      <c r="P579" s="14"/>
      <c r="Q579" s="14"/>
      <c r="R579" s="14"/>
      <c r="S579" s="14"/>
    </row>
    <row r="580" spans="1:19" ht="52.15" customHeight="1" x14ac:dyDescent="0.2">
      <c r="A580" s="374" t="str">
        <f>[3]Лист_1!C398</f>
        <v>Шкаф для документов СТ 1.1</v>
      </c>
      <c r="B580" s="368"/>
      <c r="C580" s="368"/>
      <c r="D580" s="369"/>
      <c r="E580" s="13">
        <v>3200</v>
      </c>
      <c r="F580" s="13" t="s">
        <v>747</v>
      </c>
      <c r="G580" s="97"/>
      <c r="H580" s="97" t="str">
        <f>[3]Лист_1!J398</f>
        <v>13600065</v>
      </c>
      <c r="I580" s="13">
        <v>2007</v>
      </c>
      <c r="J580" s="98">
        <f>[3]Лист_1!N398</f>
        <v>3909</v>
      </c>
      <c r="K580" s="77"/>
      <c r="L580" s="13">
        <v>1</v>
      </c>
      <c r="M580" s="13">
        <v>1</v>
      </c>
      <c r="N580" s="14"/>
      <c r="O580" s="14"/>
      <c r="P580" s="14"/>
      <c r="Q580" s="14"/>
      <c r="R580" s="14"/>
      <c r="S580" s="14"/>
    </row>
    <row r="581" spans="1:19" ht="52.15" customHeight="1" x14ac:dyDescent="0.2">
      <c r="A581" s="374" t="str">
        <f>[3]Лист_1!C399</f>
        <v>Стеллаж угловой УС-1</v>
      </c>
      <c r="B581" s="368"/>
      <c r="C581" s="368"/>
      <c r="D581" s="369"/>
      <c r="E581" s="13">
        <v>3201</v>
      </c>
      <c r="F581" s="13" t="s">
        <v>747</v>
      </c>
      <c r="G581" s="97"/>
      <c r="H581" s="97" t="str">
        <f>[3]Лист_1!J399</f>
        <v>13600073</v>
      </c>
      <c r="I581" s="13">
        <v>2007</v>
      </c>
      <c r="J581" s="98">
        <f>[3]Лист_1!N399</f>
        <v>3204</v>
      </c>
      <c r="K581" s="77"/>
      <c r="L581" s="13">
        <v>1</v>
      </c>
      <c r="M581" s="13">
        <v>1</v>
      </c>
      <c r="N581" s="14"/>
      <c r="O581" s="14"/>
      <c r="P581" s="14"/>
      <c r="Q581" s="14"/>
      <c r="R581" s="14"/>
      <c r="S581" s="14"/>
    </row>
    <row r="582" spans="1:19" ht="52.15" customHeight="1" x14ac:dyDescent="0.2">
      <c r="A582" s="374" t="str">
        <f>[3]Лист_1!C400</f>
        <v>Полка настольная  "Рондо" ПН1-14</v>
      </c>
      <c r="B582" s="368"/>
      <c r="C582" s="368"/>
      <c r="D582" s="369"/>
      <c r="E582" s="13">
        <v>3202</v>
      </c>
      <c r="F582" s="13" t="s">
        <v>747</v>
      </c>
      <c r="G582" s="97"/>
      <c r="H582" s="97" t="str">
        <f>[3]Лист_1!J400</f>
        <v>101060002065</v>
      </c>
      <c r="I582" s="13">
        <v>2011</v>
      </c>
      <c r="J582" s="98">
        <f>[3]Лист_1!N400</f>
        <v>4359.97</v>
      </c>
      <c r="K582" s="77"/>
      <c r="L582" s="13">
        <v>1</v>
      </c>
      <c r="M582" s="13">
        <v>1</v>
      </c>
      <c r="N582" s="14"/>
      <c r="O582" s="14"/>
      <c r="P582" s="14"/>
      <c r="Q582" s="14"/>
      <c r="R582" s="14"/>
      <c r="S582" s="14"/>
    </row>
    <row r="583" spans="1:19" ht="52.15" customHeight="1" x14ac:dyDescent="0.2">
      <c r="A583" s="374" t="str">
        <f>[3]Лист_1!C401</f>
        <v>Тумба "Ольха" СТ-1У</v>
      </c>
      <c r="B583" s="375"/>
      <c r="C583" s="375"/>
      <c r="D583" s="376"/>
      <c r="E583" s="13">
        <v>3203</v>
      </c>
      <c r="F583" s="13" t="s">
        <v>747</v>
      </c>
      <c r="G583" s="97"/>
      <c r="H583" s="97" t="str">
        <f>[3]Лист_1!J401</f>
        <v>101060002073</v>
      </c>
      <c r="I583" s="13">
        <v>2011</v>
      </c>
      <c r="J583" s="98">
        <f>[3]Лист_1!N401</f>
        <v>3218</v>
      </c>
      <c r="K583" s="77"/>
      <c r="L583" s="13">
        <v>1</v>
      </c>
      <c r="M583" s="13">
        <v>1</v>
      </c>
      <c r="N583" s="14"/>
      <c r="O583" s="14"/>
      <c r="P583" s="14"/>
      <c r="Q583" s="14"/>
      <c r="R583" s="14"/>
      <c r="S583" s="14"/>
    </row>
    <row r="584" spans="1:19" ht="52.15" customHeight="1" x14ac:dyDescent="0.2">
      <c r="A584" s="374" t="str">
        <f>[3]Лист_1!C403</f>
        <v>Стенд 1800х1400мм (Общая информация)</v>
      </c>
      <c r="B584" s="368"/>
      <c r="C584" s="368"/>
      <c r="D584" s="369"/>
      <c r="E584" s="13">
        <v>3204</v>
      </c>
      <c r="F584" s="13" t="s">
        <v>659</v>
      </c>
      <c r="G584" s="97"/>
      <c r="H584" s="97" t="str">
        <f>[3]Лист_1!J403</f>
        <v>306</v>
      </c>
      <c r="I584" s="13">
        <v>2015</v>
      </c>
      <c r="J584" s="98">
        <f>[3]Лист_1!N403</f>
        <v>9878.48</v>
      </c>
      <c r="K584" s="97"/>
      <c r="L584" s="13">
        <v>1</v>
      </c>
      <c r="M584" s="13">
        <v>1</v>
      </c>
      <c r="N584" s="13"/>
      <c r="O584" s="14"/>
      <c r="P584" s="14"/>
      <c r="Q584" s="14"/>
      <c r="R584" s="14"/>
      <c r="S584" s="14"/>
    </row>
    <row r="585" spans="1:19" ht="52.15" customHeight="1" x14ac:dyDescent="0.2">
      <c r="A585" s="374" t="str">
        <f>[3]Лист_1!C404</f>
        <v>Пробковая доска в рамке 900х700мм</v>
      </c>
      <c r="B585" s="368"/>
      <c r="C585" s="368"/>
      <c r="D585" s="369"/>
      <c r="E585" s="13">
        <v>3205</v>
      </c>
      <c r="F585" s="13" t="s">
        <v>659</v>
      </c>
      <c r="G585" s="97"/>
      <c r="H585" s="97" t="str">
        <f>[3]Лист_1!J404</f>
        <v>302</v>
      </c>
      <c r="I585" s="13">
        <v>2015</v>
      </c>
      <c r="J585" s="98">
        <f>[3]Лист_1!N404</f>
        <v>5889.61</v>
      </c>
      <c r="K585" s="97"/>
      <c r="L585" s="13">
        <v>1</v>
      </c>
      <c r="M585" s="13">
        <v>1</v>
      </c>
      <c r="N585" s="13"/>
      <c r="O585" s="14"/>
      <c r="P585" s="14"/>
      <c r="Q585" s="14"/>
      <c r="R585" s="14"/>
      <c r="S585" s="14"/>
    </row>
    <row r="586" spans="1:19" ht="52.15" customHeight="1" x14ac:dyDescent="0.2">
      <c r="A586" s="374" t="str">
        <f>[3]Лист_1!C405</f>
        <v>Сейф ОШ-10АКМ     1400-670-350</v>
      </c>
      <c r="B586" s="368"/>
      <c r="C586" s="368"/>
      <c r="D586" s="369"/>
      <c r="E586" s="13">
        <v>3206</v>
      </c>
      <c r="F586" s="13" t="s">
        <v>659</v>
      </c>
      <c r="G586" s="97"/>
      <c r="H586" s="97" t="str">
        <f>[3]Лист_1!J405</f>
        <v>999</v>
      </c>
      <c r="I586" s="13">
        <v>2015</v>
      </c>
      <c r="J586" s="98">
        <f>[3]Лист_1!N405</f>
        <v>40000</v>
      </c>
      <c r="K586" s="97"/>
      <c r="L586" s="13">
        <v>1</v>
      </c>
      <c r="M586" s="13">
        <v>1</v>
      </c>
      <c r="N586" s="13"/>
      <c r="O586" s="14"/>
      <c r="P586" s="14"/>
      <c r="Q586" s="14"/>
      <c r="R586" s="14"/>
      <c r="S586" s="14"/>
    </row>
    <row r="587" spans="1:19" ht="52.15" customHeight="1" x14ac:dyDescent="0.2">
      <c r="A587" s="374" t="str">
        <f>[3]Лист_1!C406</f>
        <v>Стенд 1900х1300мм (Пост №1)</v>
      </c>
      <c r="B587" s="368"/>
      <c r="C587" s="368"/>
      <c r="D587" s="369"/>
      <c r="E587" s="13">
        <v>3207</v>
      </c>
      <c r="F587" s="13" t="s">
        <v>659</v>
      </c>
      <c r="G587" s="97"/>
      <c r="H587" s="97" t="str">
        <f>[3]Лист_1!J406</f>
        <v>301</v>
      </c>
      <c r="I587" s="13">
        <v>2015</v>
      </c>
      <c r="J587" s="98">
        <f>[3]Лист_1!N406</f>
        <v>8687.4</v>
      </c>
      <c r="K587" s="97"/>
      <c r="L587" s="13">
        <v>1</v>
      </c>
      <c r="M587" s="13">
        <v>1</v>
      </c>
      <c r="N587" s="13"/>
      <c r="O587" s="14"/>
      <c r="P587" s="14"/>
      <c r="Q587" s="14"/>
      <c r="R587" s="14"/>
      <c r="S587" s="14"/>
    </row>
    <row r="588" spans="1:19" ht="52.15" customHeight="1" x14ac:dyDescent="0.2">
      <c r="A588" s="374" t="str">
        <f>[3]Лист_1!C407</f>
        <v>Зеркало 1500*0,4</v>
      </c>
      <c r="B588" s="368"/>
      <c r="C588" s="368"/>
      <c r="D588" s="369"/>
      <c r="E588" s="13">
        <v>3208</v>
      </c>
      <c r="F588" s="13" t="s">
        <v>659</v>
      </c>
      <c r="G588" s="97"/>
      <c r="H588" s="97" t="str">
        <f>[3]Лист_1!J407</f>
        <v>998</v>
      </c>
      <c r="I588" s="13">
        <v>2015</v>
      </c>
      <c r="J588" s="98">
        <f>[3]Лист_1!N407</f>
        <v>10000</v>
      </c>
      <c r="K588" s="97"/>
      <c r="L588" s="13">
        <v>1</v>
      </c>
      <c r="M588" s="13">
        <v>1</v>
      </c>
      <c r="N588" s="13"/>
      <c r="O588" s="14"/>
      <c r="P588" s="14"/>
      <c r="Q588" s="14"/>
      <c r="R588" s="14"/>
      <c r="S588" s="14"/>
    </row>
    <row r="589" spans="1:19" ht="52.15" customHeight="1" x14ac:dyDescent="0.2">
      <c r="A589" s="374" t="str">
        <f>[3]Лист_1!C408</f>
        <v>Стенд 1200х1000мм (Комната хранения оружия)</v>
      </c>
      <c r="B589" s="368"/>
      <c r="C589" s="368"/>
      <c r="D589" s="369"/>
      <c r="E589" s="13">
        <v>3209</v>
      </c>
      <c r="F589" s="13" t="s">
        <v>659</v>
      </c>
      <c r="G589" s="97"/>
      <c r="H589" s="97" t="str">
        <f>[3]Лист_1!J408</f>
        <v>307</v>
      </c>
      <c r="I589" s="13">
        <v>2015</v>
      </c>
      <c r="J589" s="98">
        <f>[3]Лист_1!N408</f>
        <v>4138.46</v>
      </c>
      <c r="K589" s="97"/>
      <c r="L589" s="13">
        <v>1</v>
      </c>
      <c r="M589" s="13">
        <v>1</v>
      </c>
      <c r="N589" s="13"/>
      <c r="O589" s="14"/>
      <c r="P589" s="14"/>
      <c r="Q589" s="14"/>
      <c r="R589" s="14"/>
      <c r="S589" s="14"/>
    </row>
    <row r="590" spans="1:19" ht="52.15" customHeight="1" x14ac:dyDescent="0.2">
      <c r="A590" s="374" t="str">
        <f>[3]Лист_1!C409</f>
        <v>Стенд 1500х1300мм (Форма одежды)</v>
      </c>
      <c r="B590" s="368"/>
      <c r="C590" s="368"/>
      <c r="D590" s="369"/>
      <c r="E590" s="13">
        <v>3210</v>
      </c>
      <c r="F590" s="13" t="s">
        <v>659</v>
      </c>
      <c r="G590" s="97"/>
      <c r="H590" s="97" t="str">
        <f>[3]Лист_1!J409</f>
        <v>308</v>
      </c>
      <c r="I590" s="13">
        <v>2015</v>
      </c>
      <c r="J590" s="98">
        <f>[3]Лист_1!N409</f>
        <v>8258.2999999999993</v>
      </c>
      <c r="K590" s="97"/>
      <c r="L590" s="13">
        <v>1</v>
      </c>
      <c r="M590" s="13">
        <v>1</v>
      </c>
      <c r="N590" s="13"/>
      <c r="O590" s="14"/>
      <c r="P590" s="14"/>
      <c r="Q590" s="14"/>
      <c r="R590" s="14"/>
      <c r="S590" s="14"/>
    </row>
    <row r="591" spans="1:19" ht="52.15" customHeight="1" x14ac:dyDescent="0.2">
      <c r="A591" s="374" t="str">
        <f>[3]Лист_1!C410</f>
        <v>Стенд 1900х1300мм (Наши караулы)</v>
      </c>
      <c r="B591" s="368"/>
      <c r="C591" s="368"/>
      <c r="D591" s="369"/>
      <c r="E591" s="13">
        <v>3211</v>
      </c>
      <c r="F591" s="13" t="s">
        <v>659</v>
      </c>
      <c r="G591" s="97"/>
      <c r="H591" s="97" t="str">
        <f>[3]Лист_1!J410</f>
        <v>300</v>
      </c>
      <c r="I591" s="13">
        <v>2015</v>
      </c>
      <c r="J591" s="98">
        <f>[3]Лист_1!N410</f>
        <v>12966.4</v>
      </c>
      <c r="K591" s="97"/>
      <c r="L591" s="13">
        <v>1</v>
      </c>
      <c r="M591" s="13">
        <v>1</v>
      </c>
      <c r="N591" s="13"/>
      <c r="O591" s="14"/>
      <c r="P591" s="14"/>
      <c r="Q591" s="14"/>
      <c r="R591" s="14"/>
      <c r="S591" s="14"/>
    </row>
    <row r="592" spans="1:19" ht="52.15" customHeight="1" x14ac:dyDescent="0.2">
      <c r="A592" s="374" t="str">
        <f>[3]Лист_1!C411</f>
        <v>Кулер</v>
      </c>
      <c r="B592" s="368"/>
      <c r="C592" s="368"/>
      <c r="D592" s="369"/>
      <c r="E592" s="13">
        <v>3212</v>
      </c>
      <c r="F592" s="13" t="s">
        <v>659</v>
      </c>
      <c r="G592" s="97"/>
      <c r="H592" s="97" t="str">
        <f>[3]Лист_1!J411</f>
        <v>100</v>
      </c>
      <c r="I592" s="13">
        <v>2015</v>
      </c>
      <c r="J592" s="98">
        <f>[3]Лист_1!N411</f>
        <v>14075.87</v>
      </c>
      <c r="K592" s="97"/>
      <c r="L592" s="13">
        <v>1</v>
      </c>
      <c r="M592" s="13">
        <v>1</v>
      </c>
      <c r="N592" s="13"/>
      <c r="O592" s="14"/>
      <c r="P592" s="14"/>
      <c r="Q592" s="14"/>
      <c r="R592" s="14"/>
      <c r="S592" s="14"/>
    </row>
    <row r="593" spans="1:19" ht="52.15" customHeight="1" x14ac:dyDescent="0.2">
      <c r="A593" s="374" t="str">
        <f>[3]Лист_1!C412</f>
        <v>Кулер</v>
      </c>
      <c r="B593" s="368"/>
      <c r="C593" s="368"/>
      <c r="D593" s="369"/>
      <c r="E593" s="13">
        <v>3213</v>
      </c>
      <c r="F593" s="13" t="s">
        <v>659</v>
      </c>
      <c r="G593" s="97"/>
      <c r="H593" s="97" t="str">
        <f>[3]Лист_1!J412</f>
        <v>951</v>
      </c>
      <c r="I593" s="13">
        <v>2015</v>
      </c>
      <c r="J593" s="98">
        <f>[3]Лист_1!N412</f>
        <v>14816.7</v>
      </c>
      <c r="K593" s="97"/>
      <c r="L593" s="13">
        <v>1</v>
      </c>
      <c r="M593" s="13">
        <v>1</v>
      </c>
      <c r="N593" s="13"/>
      <c r="O593" s="14"/>
      <c r="P593" s="14"/>
      <c r="Q593" s="14"/>
      <c r="R593" s="14"/>
      <c r="S593" s="14"/>
    </row>
    <row r="594" spans="1:19" ht="52.15" customHeight="1" x14ac:dyDescent="0.2">
      <c r="A594" s="374" t="str">
        <f>[3]Лист_1!C413</f>
        <v>Стенд 1500х1300мм (Устав)</v>
      </c>
      <c r="B594" s="375"/>
      <c r="C594" s="375"/>
      <c r="D594" s="376"/>
      <c r="E594" s="13">
        <v>3214</v>
      </c>
      <c r="F594" s="13" t="s">
        <v>659</v>
      </c>
      <c r="G594" s="97"/>
      <c r="H594" s="97" t="str">
        <f>[3]Лист_1!J413</f>
        <v>303</v>
      </c>
      <c r="I594" s="13">
        <v>2015</v>
      </c>
      <c r="J594" s="98">
        <f>[3]Лист_1!N413</f>
        <v>8906.2999999999993</v>
      </c>
      <c r="K594" s="97"/>
      <c r="L594" s="13">
        <v>1</v>
      </c>
      <c r="M594" s="13">
        <v>1</v>
      </c>
      <c r="N594" s="13"/>
      <c r="O594" s="14"/>
      <c r="P594" s="14"/>
      <c r="Q594" s="14"/>
      <c r="R594" s="14"/>
      <c r="S594" s="14"/>
    </row>
    <row r="595" spans="1:19" ht="52.15" customHeight="1" x14ac:dyDescent="0.2">
      <c r="A595" s="374" t="str">
        <f>[3]Лист_1!C415</f>
        <v>Стул  металл-хром,фанера</v>
      </c>
      <c r="B595" s="368"/>
      <c r="C595" s="368"/>
      <c r="D595" s="369"/>
      <c r="E595" s="13">
        <v>3215</v>
      </c>
      <c r="F595" s="13" t="s">
        <v>738</v>
      </c>
      <c r="G595" s="97"/>
      <c r="H595" s="97" t="str">
        <f>[3]Лист_1!J415</f>
        <v>П0000304</v>
      </c>
      <c r="I595" s="13">
        <v>2017</v>
      </c>
      <c r="J595" s="98">
        <f>[3]Лист_1!N415</f>
        <v>4550</v>
      </c>
      <c r="K595" s="97"/>
      <c r="L595" s="13">
        <v>1</v>
      </c>
      <c r="M595" s="13">
        <v>1</v>
      </c>
      <c r="N595" s="14"/>
      <c r="O595" s="14"/>
      <c r="P595" s="14"/>
      <c r="Q595" s="14"/>
      <c r="R595" s="14"/>
      <c r="S595" s="14"/>
    </row>
    <row r="596" spans="1:19" ht="52.15" customHeight="1" x14ac:dyDescent="0.2">
      <c r="A596" s="374" t="str">
        <f>[3]Лист_1!C416</f>
        <v>Стул  металл-хром,фанера</v>
      </c>
      <c r="B596" s="368"/>
      <c r="C596" s="368"/>
      <c r="D596" s="369"/>
      <c r="E596" s="13">
        <v>3216</v>
      </c>
      <c r="F596" s="13" t="s">
        <v>738</v>
      </c>
      <c r="G596" s="97"/>
      <c r="H596" s="97" t="str">
        <f>[3]Лист_1!J416</f>
        <v>П0000293</v>
      </c>
      <c r="I596" s="13">
        <v>2017</v>
      </c>
      <c r="J596" s="98">
        <f>[3]Лист_1!N416</f>
        <v>4550</v>
      </c>
      <c r="K596" s="97"/>
      <c r="L596" s="13">
        <v>1</v>
      </c>
      <c r="M596" s="13">
        <v>1</v>
      </c>
      <c r="N596" s="14"/>
      <c r="O596" s="14"/>
      <c r="P596" s="14"/>
      <c r="Q596" s="14"/>
      <c r="R596" s="14"/>
      <c r="S596" s="14"/>
    </row>
    <row r="597" spans="1:19" ht="52.15" customHeight="1" x14ac:dyDescent="0.2">
      <c r="A597" s="374" t="str">
        <f>[3]Лист_1!C417</f>
        <v>Стул  металл-хром,фанера</v>
      </c>
      <c r="B597" s="368"/>
      <c r="C597" s="368"/>
      <c r="D597" s="369"/>
      <c r="E597" s="13">
        <v>3217</v>
      </c>
      <c r="F597" s="13" t="s">
        <v>738</v>
      </c>
      <c r="G597" s="97"/>
      <c r="H597" s="97" t="str">
        <f>[3]Лист_1!J417</f>
        <v>П0000297</v>
      </c>
      <c r="I597" s="13">
        <v>2017</v>
      </c>
      <c r="J597" s="98">
        <f>[3]Лист_1!N417</f>
        <v>4550</v>
      </c>
      <c r="K597" s="97"/>
      <c r="L597" s="13">
        <v>1</v>
      </c>
      <c r="M597" s="13">
        <v>1</v>
      </c>
      <c r="N597" s="14"/>
      <c r="O597" s="14"/>
      <c r="P597" s="14"/>
      <c r="Q597" s="14"/>
      <c r="R597" s="14"/>
      <c r="S597" s="14"/>
    </row>
    <row r="598" spans="1:19" ht="52.15" customHeight="1" x14ac:dyDescent="0.2">
      <c r="A598" s="374" t="str">
        <f>[3]Лист_1!C418</f>
        <v>Стул  металл-хром,фанера</v>
      </c>
      <c r="B598" s="368"/>
      <c r="C598" s="368"/>
      <c r="D598" s="369"/>
      <c r="E598" s="13">
        <v>3218</v>
      </c>
      <c r="F598" s="13" t="s">
        <v>738</v>
      </c>
      <c r="G598" s="97"/>
      <c r="H598" s="97" t="str">
        <f>[3]Лист_1!J418</f>
        <v>П0000292</v>
      </c>
      <c r="I598" s="13">
        <v>2017</v>
      </c>
      <c r="J598" s="98">
        <f>[3]Лист_1!N418</f>
        <v>4550</v>
      </c>
      <c r="K598" s="97"/>
      <c r="L598" s="13">
        <v>1</v>
      </c>
      <c r="M598" s="13">
        <v>1</v>
      </c>
      <c r="N598" s="14"/>
      <c r="O598" s="14"/>
      <c r="P598" s="14"/>
      <c r="Q598" s="14"/>
      <c r="R598" s="14"/>
      <c r="S598" s="14"/>
    </row>
    <row r="599" spans="1:19" ht="52.15" customHeight="1" x14ac:dyDescent="0.2">
      <c r="A599" s="374" t="str">
        <f>[3]Лист_1!C419</f>
        <v>Стул  металл-хром,фанера</v>
      </c>
      <c r="B599" s="368"/>
      <c r="C599" s="368"/>
      <c r="D599" s="369"/>
      <c r="E599" s="13">
        <v>3219</v>
      </c>
      <c r="F599" s="13" t="s">
        <v>738</v>
      </c>
      <c r="G599" s="97"/>
      <c r="H599" s="97" t="str">
        <f>[3]Лист_1!J419</f>
        <v>П0000289</v>
      </c>
      <c r="I599" s="13">
        <v>2017</v>
      </c>
      <c r="J599" s="98">
        <f>[3]Лист_1!N419</f>
        <v>4550</v>
      </c>
      <c r="K599" s="97"/>
      <c r="L599" s="13">
        <v>1</v>
      </c>
      <c r="M599" s="13">
        <v>1</v>
      </c>
      <c r="N599" s="14"/>
      <c r="O599" s="14"/>
      <c r="P599" s="14"/>
      <c r="Q599" s="14"/>
      <c r="R599" s="14"/>
      <c r="S599" s="14"/>
    </row>
    <row r="600" spans="1:19" ht="52.15" customHeight="1" x14ac:dyDescent="0.2">
      <c r="A600" s="374" t="str">
        <f>[3]Лист_1!C420</f>
        <v>Стул  металл-хром,фанера</v>
      </c>
      <c r="B600" s="368"/>
      <c r="C600" s="368"/>
      <c r="D600" s="369"/>
      <c r="E600" s="13">
        <v>3220</v>
      </c>
      <c r="F600" s="13" t="s">
        <v>738</v>
      </c>
      <c r="G600" s="97"/>
      <c r="H600" s="97" t="str">
        <f>[3]Лист_1!J420</f>
        <v>П0000280</v>
      </c>
      <c r="I600" s="13">
        <v>2017</v>
      </c>
      <c r="J600" s="98">
        <f>[3]Лист_1!N420</f>
        <v>4550</v>
      </c>
      <c r="K600" s="97"/>
      <c r="L600" s="13">
        <v>1</v>
      </c>
      <c r="M600" s="13">
        <v>1</v>
      </c>
      <c r="N600" s="14"/>
      <c r="O600" s="14"/>
      <c r="P600" s="14"/>
      <c r="Q600" s="14"/>
      <c r="R600" s="14"/>
      <c r="S600" s="14"/>
    </row>
    <row r="601" spans="1:19" ht="52.15" customHeight="1" x14ac:dyDescent="0.2">
      <c r="A601" s="374" t="str">
        <f>[3]Лист_1!C421</f>
        <v>Стул  металл-хром,фанера</v>
      </c>
      <c r="B601" s="368"/>
      <c r="C601" s="368"/>
      <c r="D601" s="369"/>
      <c r="E601" s="13">
        <v>3221</v>
      </c>
      <c r="F601" s="13" t="s">
        <v>738</v>
      </c>
      <c r="G601" s="97"/>
      <c r="H601" s="97" t="str">
        <f>[3]Лист_1!J421</f>
        <v>П0000287</v>
      </c>
      <c r="I601" s="13">
        <v>2017</v>
      </c>
      <c r="J601" s="98">
        <f>[3]Лист_1!N421</f>
        <v>4550</v>
      </c>
      <c r="K601" s="97"/>
      <c r="L601" s="13">
        <v>1</v>
      </c>
      <c r="M601" s="13">
        <v>1</v>
      </c>
      <c r="N601" s="14"/>
      <c r="O601" s="14"/>
      <c r="P601" s="14"/>
      <c r="Q601" s="14"/>
      <c r="R601" s="14"/>
      <c r="S601" s="14"/>
    </row>
    <row r="602" spans="1:19" ht="52.15" customHeight="1" x14ac:dyDescent="0.2">
      <c r="A602" s="374" t="str">
        <f>[3]Лист_1!C422</f>
        <v>Стул  металл-хром,фанера</v>
      </c>
      <c r="B602" s="368"/>
      <c r="C602" s="368"/>
      <c r="D602" s="369"/>
      <c r="E602" s="13">
        <v>3222</v>
      </c>
      <c r="F602" s="13" t="s">
        <v>738</v>
      </c>
      <c r="G602" s="97"/>
      <c r="H602" s="97" t="str">
        <f>[3]Лист_1!J422</f>
        <v>П0000290</v>
      </c>
      <c r="I602" s="13">
        <v>2017</v>
      </c>
      <c r="J602" s="98">
        <f>[3]Лист_1!N422</f>
        <v>4550</v>
      </c>
      <c r="K602" s="97"/>
      <c r="L602" s="13">
        <v>1</v>
      </c>
      <c r="M602" s="13">
        <v>1</v>
      </c>
      <c r="N602" s="14"/>
      <c r="O602" s="14"/>
      <c r="P602" s="14"/>
      <c r="Q602" s="14"/>
      <c r="R602" s="14"/>
      <c r="S602" s="14"/>
    </row>
    <row r="603" spans="1:19" ht="52.15" customHeight="1" x14ac:dyDescent="0.2">
      <c r="A603" s="374" t="str">
        <f>[3]Лист_1!C423</f>
        <v>Стул  металл-хром,фанера</v>
      </c>
      <c r="B603" s="368"/>
      <c r="C603" s="368"/>
      <c r="D603" s="369"/>
      <c r="E603" s="13">
        <v>3223</v>
      </c>
      <c r="F603" s="13" t="s">
        <v>738</v>
      </c>
      <c r="G603" s="97"/>
      <c r="H603" s="97" t="str">
        <f>[3]Лист_1!J423</f>
        <v>П0000303</v>
      </c>
      <c r="I603" s="13">
        <v>2017</v>
      </c>
      <c r="J603" s="98">
        <f>[3]Лист_1!N423</f>
        <v>4550</v>
      </c>
      <c r="K603" s="97"/>
      <c r="L603" s="13">
        <v>1</v>
      </c>
      <c r="M603" s="13">
        <v>1</v>
      </c>
      <c r="N603" s="14"/>
      <c r="O603" s="14"/>
      <c r="P603" s="14"/>
      <c r="Q603" s="14"/>
      <c r="R603" s="14"/>
      <c r="S603" s="14"/>
    </row>
    <row r="604" spans="1:19" ht="52.15" customHeight="1" x14ac:dyDescent="0.2">
      <c r="A604" s="374" t="str">
        <f>[3]Лист_1!C424</f>
        <v>Стул  металл-хром,фанера</v>
      </c>
      <c r="B604" s="368"/>
      <c r="C604" s="368"/>
      <c r="D604" s="369"/>
      <c r="E604" s="13">
        <v>3224</v>
      </c>
      <c r="F604" s="13" t="s">
        <v>738</v>
      </c>
      <c r="G604" s="97"/>
      <c r="H604" s="97" t="str">
        <f>[3]Лист_1!J424</f>
        <v>П0000291</v>
      </c>
      <c r="I604" s="13">
        <v>2017</v>
      </c>
      <c r="J604" s="98">
        <f>[3]Лист_1!N424</f>
        <v>4550</v>
      </c>
      <c r="K604" s="97"/>
      <c r="L604" s="13">
        <v>1</v>
      </c>
      <c r="M604" s="13">
        <v>1</v>
      </c>
      <c r="N604" s="14"/>
      <c r="O604" s="14"/>
      <c r="P604" s="14"/>
      <c r="Q604" s="14"/>
      <c r="R604" s="14"/>
      <c r="S604" s="14"/>
    </row>
    <row r="605" spans="1:19" ht="52.15" customHeight="1" x14ac:dyDescent="0.2">
      <c r="A605" s="374" t="str">
        <f>[3]Лист_1!C425</f>
        <v>Стол.Габаритный 700*700*740</v>
      </c>
      <c r="B605" s="368"/>
      <c r="C605" s="368"/>
      <c r="D605" s="369"/>
      <c r="E605" s="13">
        <v>3225</v>
      </c>
      <c r="F605" s="13" t="s">
        <v>738</v>
      </c>
      <c r="G605" s="97"/>
      <c r="H605" s="97" t="str">
        <f>[3]Лист_1!J425</f>
        <v>П0000275</v>
      </c>
      <c r="I605" s="13">
        <v>2017</v>
      </c>
      <c r="J605" s="98">
        <f>[3]Лист_1!N425</f>
        <v>12000</v>
      </c>
      <c r="K605" s="97"/>
      <c r="L605" s="13">
        <v>1</v>
      </c>
      <c r="M605" s="13">
        <v>1</v>
      </c>
      <c r="N605" s="14"/>
      <c r="O605" s="14"/>
      <c r="P605" s="14"/>
      <c r="Q605" s="14"/>
      <c r="R605" s="14"/>
      <c r="S605" s="14"/>
    </row>
    <row r="606" spans="1:19" ht="52.15" customHeight="1" x14ac:dyDescent="0.2">
      <c r="A606" s="374" t="str">
        <f>[3]Лист_1!C426</f>
        <v>Стол.Габаритный 700*700*740</v>
      </c>
      <c r="B606" s="368"/>
      <c r="C606" s="368"/>
      <c r="D606" s="369"/>
      <c r="E606" s="13">
        <v>3226</v>
      </c>
      <c r="F606" s="13" t="s">
        <v>738</v>
      </c>
      <c r="G606" s="97"/>
      <c r="H606" s="97" t="str">
        <f>[3]Лист_1!J426</f>
        <v>П0000273</v>
      </c>
      <c r="I606" s="13">
        <v>2017</v>
      </c>
      <c r="J606" s="98">
        <f>[3]Лист_1!N426</f>
        <v>12000</v>
      </c>
      <c r="K606" s="97"/>
      <c r="L606" s="13">
        <v>1</v>
      </c>
      <c r="M606" s="13">
        <v>1</v>
      </c>
      <c r="N606" s="14"/>
      <c r="O606" s="14"/>
      <c r="P606" s="14"/>
      <c r="Q606" s="14"/>
      <c r="R606" s="14"/>
      <c r="S606" s="14"/>
    </row>
    <row r="607" spans="1:19" ht="52.15" customHeight="1" x14ac:dyDescent="0.2">
      <c r="A607" s="374" t="str">
        <f>[3]Лист_1!C427</f>
        <v>Стол.Габаритный 700*700*740</v>
      </c>
      <c r="B607" s="368"/>
      <c r="C607" s="368"/>
      <c r="D607" s="369"/>
      <c r="E607" s="13">
        <v>3227</v>
      </c>
      <c r="F607" s="13" t="s">
        <v>738</v>
      </c>
      <c r="G607" s="97"/>
      <c r="H607" s="97" t="str">
        <f>[3]Лист_1!J427</f>
        <v>П0000274</v>
      </c>
      <c r="I607" s="13">
        <v>2017</v>
      </c>
      <c r="J607" s="98">
        <f>[3]Лист_1!N427</f>
        <v>12000</v>
      </c>
      <c r="K607" s="97"/>
      <c r="L607" s="13">
        <v>1</v>
      </c>
      <c r="M607" s="13">
        <v>1</v>
      </c>
      <c r="N607" s="14"/>
      <c r="O607" s="14"/>
      <c r="P607" s="14"/>
      <c r="Q607" s="14"/>
      <c r="R607" s="14"/>
      <c r="S607" s="14"/>
    </row>
    <row r="608" spans="1:19" ht="52.15" customHeight="1" x14ac:dyDescent="0.2">
      <c r="A608" s="374" t="str">
        <f>[3]Лист_1!C428</f>
        <v>Стол.Габаритный 700*700*740</v>
      </c>
      <c r="B608" s="368"/>
      <c r="C608" s="368"/>
      <c r="D608" s="369"/>
      <c r="E608" s="13">
        <v>3228</v>
      </c>
      <c r="F608" s="13" t="s">
        <v>738</v>
      </c>
      <c r="G608" s="97"/>
      <c r="H608" s="97" t="str">
        <f>[3]Лист_1!J428</f>
        <v>П0000272</v>
      </c>
      <c r="I608" s="13">
        <v>2017</v>
      </c>
      <c r="J608" s="98">
        <f>[3]Лист_1!N428</f>
        <v>12000</v>
      </c>
      <c r="K608" s="97"/>
      <c r="L608" s="13">
        <v>1</v>
      </c>
      <c r="M608" s="13">
        <v>1</v>
      </c>
      <c r="N608" s="14"/>
      <c r="O608" s="14"/>
      <c r="P608" s="14"/>
      <c r="Q608" s="14"/>
      <c r="R608" s="14"/>
      <c r="S608" s="14"/>
    </row>
    <row r="609" spans="1:19" ht="52.15" customHeight="1" x14ac:dyDescent="0.2">
      <c r="A609" s="374" t="str">
        <f>[3]Лист_1!C429</f>
        <v>Сейф 1</v>
      </c>
      <c r="B609" s="368"/>
      <c r="C609" s="368"/>
      <c r="D609" s="369"/>
      <c r="E609" s="13">
        <v>3229</v>
      </c>
      <c r="F609" s="13" t="s">
        <v>738</v>
      </c>
      <c r="G609" s="97"/>
      <c r="H609" s="97" t="str">
        <f>[3]Лист_1!J429</f>
        <v>1.101.06.004</v>
      </c>
      <c r="I609" s="13">
        <v>2000</v>
      </c>
      <c r="J609" s="98">
        <f>[3]Лист_1!N429</f>
        <v>15361.92</v>
      </c>
      <c r="K609" s="97"/>
      <c r="L609" s="13">
        <v>1</v>
      </c>
      <c r="M609" s="13">
        <v>1</v>
      </c>
      <c r="N609" s="14"/>
      <c r="O609" s="14"/>
      <c r="P609" s="14"/>
      <c r="Q609" s="14"/>
      <c r="R609" s="14"/>
      <c r="S609" s="14"/>
    </row>
    <row r="610" spans="1:19" ht="52.15" customHeight="1" x14ac:dyDescent="0.2">
      <c r="A610" s="374" t="str">
        <f>[3]Лист_1!C430</f>
        <v>Весы электронные</v>
      </c>
      <c r="B610" s="368"/>
      <c r="C610" s="368"/>
      <c r="D610" s="369"/>
      <c r="E610" s="13">
        <v>3230</v>
      </c>
      <c r="F610" s="13" t="s">
        <v>738</v>
      </c>
      <c r="G610" s="97"/>
      <c r="H610" s="97" t="str">
        <f>[3]Лист_1!J430</f>
        <v>101143312140</v>
      </c>
      <c r="I610" s="13">
        <v>2012</v>
      </c>
      <c r="J610" s="98">
        <f>[3]Лист_1!N430</f>
        <v>11000</v>
      </c>
      <c r="K610" s="97"/>
      <c r="L610" s="13">
        <v>1</v>
      </c>
      <c r="M610" s="13">
        <v>1</v>
      </c>
      <c r="N610" s="14"/>
      <c r="O610" s="14"/>
      <c r="P610" s="14"/>
      <c r="Q610" s="14"/>
      <c r="R610" s="14"/>
      <c r="S610" s="14"/>
    </row>
    <row r="611" spans="1:19" ht="52.15" customHeight="1" x14ac:dyDescent="0.2">
      <c r="A611" s="374" t="str">
        <f>[3]Лист_1!C431</f>
        <v>Стол журнальный</v>
      </c>
      <c r="B611" s="368"/>
      <c r="C611" s="368"/>
      <c r="D611" s="369"/>
      <c r="E611" s="13">
        <v>3231</v>
      </c>
      <c r="F611" s="13" t="s">
        <v>738</v>
      </c>
      <c r="G611" s="97"/>
      <c r="H611" s="97" t="str">
        <f>[3]Лист_1!J431</f>
        <v>П0000258</v>
      </c>
      <c r="I611" s="13">
        <v>2017</v>
      </c>
      <c r="J611" s="98">
        <f>[3]Лист_1!N431</f>
        <v>11000</v>
      </c>
      <c r="K611" s="97"/>
      <c r="L611" s="13">
        <v>1</v>
      </c>
      <c r="M611" s="13">
        <v>1</v>
      </c>
      <c r="N611" s="14"/>
      <c r="O611" s="14"/>
      <c r="P611" s="14"/>
      <c r="Q611" s="14"/>
      <c r="R611" s="14"/>
      <c r="S611" s="14"/>
    </row>
    <row r="612" spans="1:19" ht="52.15" customHeight="1" x14ac:dyDescent="0.2">
      <c r="A612" s="374" t="str">
        <f>[3]Лист_1!C432</f>
        <v>Кухонный гарнитур</v>
      </c>
      <c r="B612" s="368"/>
      <c r="C612" s="368"/>
      <c r="D612" s="369"/>
      <c r="E612" s="13">
        <v>3232</v>
      </c>
      <c r="F612" s="13" t="s">
        <v>738</v>
      </c>
      <c r="G612" s="97"/>
      <c r="H612" s="97" t="str">
        <f>[3]Лист_1!J432</f>
        <v>П0000239</v>
      </c>
      <c r="I612" s="13">
        <v>2017</v>
      </c>
      <c r="J612" s="98">
        <f>[3]Лист_1!N432</f>
        <v>30000</v>
      </c>
      <c r="K612" s="97"/>
      <c r="L612" s="13">
        <v>1</v>
      </c>
      <c r="M612" s="13">
        <v>1</v>
      </c>
      <c r="N612" s="14"/>
      <c r="O612" s="14"/>
      <c r="P612" s="14"/>
      <c r="Q612" s="14"/>
      <c r="R612" s="14"/>
      <c r="S612" s="14"/>
    </row>
    <row r="613" spans="1:19" ht="52.15" customHeight="1" x14ac:dyDescent="0.2">
      <c r="A613" s="374" t="str">
        <f>[3]Лист_1!C433</f>
        <v>Тумба для МФУ</v>
      </c>
      <c r="B613" s="368"/>
      <c r="C613" s="368"/>
      <c r="D613" s="369"/>
      <c r="E613" s="13">
        <v>3233</v>
      </c>
      <c r="F613" s="13" t="s">
        <v>738</v>
      </c>
      <c r="G613" s="97"/>
      <c r="H613" s="97" t="str">
        <f>[3]Лист_1!J433</f>
        <v>П0000231</v>
      </c>
      <c r="I613" s="13">
        <v>2017</v>
      </c>
      <c r="J613" s="98">
        <f>[3]Лист_1!N433</f>
        <v>6300</v>
      </c>
      <c r="K613" s="97"/>
      <c r="L613" s="13">
        <v>1</v>
      </c>
      <c r="M613" s="13">
        <v>1</v>
      </c>
      <c r="N613" s="14"/>
      <c r="O613" s="14"/>
      <c r="P613" s="14"/>
      <c r="Q613" s="14"/>
      <c r="R613" s="14"/>
      <c r="S613" s="14"/>
    </row>
    <row r="614" spans="1:19" ht="52.15" customHeight="1" x14ac:dyDescent="0.2">
      <c r="A614" s="374" t="str">
        <f>[3]Лист_1!C434</f>
        <v>Стойка ресепшн Прямая.</v>
      </c>
      <c r="B614" s="368"/>
      <c r="C614" s="368"/>
      <c r="D614" s="369"/>
      <c r="E614" s="13">
        <v>3234</v>
      </c>
      <c r="F614" s="13" t="s">
        <v>738</v>
      </c>
      <c r="G614" s="97"/>
      <c r="H614" s="97" t="str">
        <f>[3]Лист_1!J434</f>
        <v>П0000229</v>
      </c>
      <c r="I614" s="13">
        <v>2017</v>
      </c>
      <c r="J614" s="98">
        <f>[3]Лист_1!N434</f>
        <v>25000</v>
      </c>
      <c r="K614" s="97"/>
      <c r="L614" s="13">
        <v>1</v>
      </c>
      <c r="M614" s="13">
        <v>1</v>
      </c>
      <c r="N614" s="14"/>
      <c r="O614" s="14"/>
      <c r="P614" s="14"/>
      <c r="Q614" s="14"/>
      <c r="R614" s="14"/>
      <c r="S614" s="14"/>
    </row>
    <row r="615" spans="1:19" ht="52.15" customHeight="1" x14ac:dyDescent="0.2">
      <c r="A615" s="374" t="str">
        <f>[3]Лист_1!C435</f>
        <v>Стул  металл-хром,фанера</v>
      </c>
      <c r="B615" s="368"/>
      <c r="C615" s="368"/>
      <c r="D615" s="369"/>
      <c r="E615" s="13">
        <v>3235</v>
      </c>
      <c r="F615" s="13" t="s">
        <v>738</v>
      </c>
      <c r="G615" s="97"/>
      <c r="H615" s="97" t="str">
        <f>[3]Лист_1!J435</f>
        <v>П0000298</v>
      </c>
      <c r="I615" s="13">
        <v>2017</v>
      </c>
      <c r="J615" s="98">
        <f>[3]Лист_1!N435</f>
        <v>4550</v>
      </c>
      <c r="K615" s="97"/>
      <c r="L615" s="13">
        <v>1</v>
      </c>
      <c r="M615" s="13">
        <v>1</v>
      </c>
      <c r="N615" s="14"/>
      <c r="O615" s="14"/>
      <c r="P615" s="14"/>
      <c r="Q615" s="14"/>
      <c r="R615" s="14"/>
      <c r="S615" s="14"/>
    </row>
    <row r="616" spans="1:19" ht="52.15" customHeight="1" x14ac:dyDescent="0.2">
      <c r="A616" s="374" t="str">
        <f>[3]Лист_1!C436</f>
        <v>Стул  металл-хром,фанера</v>
      </c>
      <c r="B616" s="368"/>
      <c r="C616" s="368"/>
      <c r="D616" s="369"/>
      <c r="E616" s="13">
        <v>3236</v>
      </c>
      <c r="F616" s="13" t="s">
        <v>738</v>
      </c>
      <c r="G616" s="97"/>
      <c r="H616" s="97" t="str">
        <f>[3]Лист_1!J436</f>
        <v>П0000286</v>
      </c>
      <c r="I616" s="13">
        <v>2017</v>
      </c>
      <c r="J616" s="98">
        <f>[3]Лист_1!N436</f>
        <v>4550</v>
      </c>
      <c r="K616" s="97"/>
      <c r="L616" s="13">
        <v>1</v>
      </c>
      <c r="M616" s="13">
        <v>1</v>
      </c>
      <c r="N616" s="14"/>
      <c r="O616" s="14"/>
      <c r="P616" s="14"/>
      <c r="Q616" s="14"/>
      <c r="R616" s="14"/>
      <c r="S616" s="14"/>
    </row>
    <row r="617" spans="1:19" ht="52.15" customHeight="1" x14ac:dyDescent="0.2">
      <c r="A617" s="374" t="str">
        <f>[3]Лист_1!C437</f>
        <v>Стул  металл-хром,фанера</v>
      </c>
      <c r="B617" s="368"/>
      <c r="C617" s="368"/>
      <c r="D617" s="369"/>
      <c r="E617" s="13">
        <v>3237</v>
      </c>
      <c r="F617" s="13" t="s">
        <v>738</v>
      </c>
      <c r="G617" s="97"/>
      <c r="H617" s="97" t="str">
        <f>[3]Лист_1!J437</f>
        <v>П0000302</v>
      </c>
      <c r="I617" s="13">
        <v>2017</v>
      </c>
      <c r="J617" s="98">
        <f>[3]Лист_1!N437</f>
        <v>4550</v>
      </c>
      <c r="K617" s="97"/>
      <c r="L617" s="13">
        <v>1</v>
      </c>
      <c r="M617" s="13">
        <v>1</v>
      </c>
      <c r="N617" s="14"/>
      <c r="O617" s="14"/>
      <c r="P617" s="14"/>
      <c r="Q617" s="14"/>
      <c r="R617" s="14"/>
      <c r="S617" s="14"/>
    </row>
    <row r="618" spans="1:19" ht="52.15" customHeight="1" x14ac:dyDescent="0.2">
      <c r="A618" s="374" t="str">
        <f>[3]Лист_1!C438</f>
        <v>Информационный стенд</v>
      </c>
      <c r="B618" s="368"/>
      <c r="C618" s="368"/>
      <c r="D618" s="369"/>
      <c r="E618" s="13">
        <v>3238</v>
      </c>
      <c r="F618" s="13" t="s">
        <v>738</v>
      </c>
      <c r="G618" s="97"/>
      <c r="H618" s="97" t="str">
        <f>[3]Лист_1!J438</f>
        <v>П0000354</v>
      </c>
      <c r="I618" s="13">
        <v>2017</v>
      </c>
      <c r="J618" s="98">
        <f>[3]Лист_1!N438</f>
        <v>5500</v>
      </c>
      <c r="K618" s="97"/>
      <c r="L618" s="13">
        <v>1</v>
      </c>
      <c r="M618" s="13">
        <v>1</v>
      </c>
      <c r="N618" s="14"/>
      <c r="O618" s="14"/>
      <c r="P618" s="14"/>
      <c r="Q618" s="14"/>
      <c r="R618" s="14"/>
      <c r="S618" s="14"/>
    </row>
    <row r="619" spans="1:19" ht="52.15" customHeight="1" x14ac:dyDescent="0.2">
      <c r="A619" s="374" t="str">
        <f>[3]Лист_1!C439</f>
        <v>Информационный стенд</v>
      </c>
      <c r="B619" s="368"/>
      <c r="C619" s="368"/>
      <c r="D619" s="369"/>
      <c r="E619" s="13">
        <v>3239</v>
      </c>
      <c r="F619" s="13" t="s">
        <v>738</v>
      </c>
      <c r="G619" s="97"/>
      <c r="H619" s="97" t="str">
        <f>[3]Лист_1!J439</f>
        <v>П0000355</v>
      </c>
      <c r="I619" s="13">
        <v>2017</v>
      </c>
      <c r="J619" s="98">
        <f>[3]Лист_1!N439</f>
        <v>5500</v>
      </c>
      <c r="K619" s="97"/>
      <c r="L619" s="13">
        <v>1</v>
      </c>
      <c r="M619" s="13">
        <v>1</v>
      </c>
      <c r="N619" s="14"/>
      <c r="O619" s="14"/>
      <c r="P619" s="14"/>
      <c r="Q619" s="14"/>
      <c r="R619" s="14"/>
      <c r="S619" s="14"/>
    </row>
    <row r="620" spans="1:19" ht="52.15" customHeight="1" x14ac:dyDescent="0.2">
      <c r="A620" s="374" t="str">
        <f>[3]Лист_1!C440</f>
        <v>Стул  металл-хром,фанера</v>
      </c>
      <c r="B620" s="368"/>
      <c r="C620" s="368"/>
      <c r="D620" s="369"/>
      <c r="E620" s="13">
        <v>3240</v>
      </c>
      <c r="F620" s="13" t="s">
        <v>738</v>
      </c>
      <c r="G620" s="97"/>
      <c r="H620" s="97" t="str">
        <f>[3]Лист_1!J440</f>
        <v>П0000294</v>
      </c>
      <c r="I620" s="13">
        <v>2017</v>
      </c>
      <c r="J620" s="98">
        <f>[3]Лист_1!N440</f>
        <v>4550</v>
      </c>
      <c r="K620" s="97"/>
      <c r="L620" s="13">
        <v>1</v>
      </c>
      <c r="M620" s="13">
        <v>1</v>
      </c>
      <c r="N620" s="14"/>
      <c r="O620" s="14"/>
      <c r="P620" s="14"/>
      <c r="Q620" s="14"/>
      <c r="R620" s="14"/>
      <c r="S620" s="14"/>
    </row>
    <row r="621" spans="1:19" ht="52.15" customHeight="1" x14ac:dyDescent="0.2">
      <c r="A621" s="374" t="str">
        <f>[3]Лист_1!C441</f>
        <v>Стул  металл-хром,фанера</v>
      </c>
      <c r="B621" s="368"/>
      <c r="C621" s="368"/>
      <c r="D621" s="369"/>
      <c r="E621" s="13">
        <v>3241</v>
      </c>
      <c r="F621" s="13" t="s">
        <v>738</v>
      </c>
      <c r="G621" s="97"/>
      <c r="H621" s="97" t="str">
        <f>[3]Лист_1!J441</f>
        <v>П0000285</v>
      </c>
      <c r="I621" s="13">
        <v>2017</v>
      </c>
      <c r="J621" s="98">
        <f>[3]Лист_1!N441</f>
        <v>4550</v>
      </c>
      <c r="K621" s="97"/>
      <c r="L621" s="13">
        <v>1</v>
      </c>
      <c r="M621" s="13">
        <v>1</v>
      </c>
      <c r="N621" s="14"/>
      <c r="O621" s="14"/>
      <c r="P621" s="14"/>
      <c r="Q621" s="14"/>
      <c r="R621" s="14"/>
      <c r="S621" s="14"/>
    </row>
    <row r="622" spans="1:19" ht="52.15" customHeight="1" x14ac:dyDescent="0.2">
      <c r="A622" s="374" t="str">
        <f>[3]Лист_1!C442</f>
        <v>Тумба.</v>
      </c>
      <c r="B622" s="368"/>
      <c r="C622" s="368"/>
      <c r="D622" s="369"/>
      <c r="E622" s="13">
        <v>3242</v>
      </c>
      <c r="F622" s="13" t="s">
        <v>738</v>
      </c>
      <c r="G622" s="97"/>
      <c r="H622" s="97" t="str">
        <f>[3]Лист_1!J442</f>
        <v>П0000259</v>
      </c>
      <c r="I622" s="13">
        <v>2017</v>
      </c>
      <c r="J622" s="98">
        <f>[3]Лист_1!N442</f>
        <v>12000</v>
      </c>
      <c r="K622" s="97"/>
      <c r="L622" s="13">
        <v>1</v>
      </c>
      <c r="M622" s="13">
        <v>1</v>
      </c>
      <c r="N622" s="14"/>
      <c r="O622" s="14"/>
      <c r="P622" s="14"/>
      <c r="Q622" s="14"/>
      <c r="R622" s="14"/>
      <c r="S622" s="14"/>
    </row>
    <row r="623" spans="1:19" ht="52.15" customHeight="1" x14ac:dyDescent="0.2">
      <c r="A623" s="374" t="str">
        <f>[3]Лист_1!C443</f>
        <v>Рулонные жалюзи LUX(ш.1,45, в.1,8 Справа)</v>
      </c>
      <c r="B623" s="368"/>
      <c r="C623" s="368"/>
      <c r="D623" s="369"/>
      <c r="E623" s="13">
        <v>3243</v>
      </c>
      <c r="F623" s="13" t="s">
        <v>738</v>
      </c>
      <c r="G623" s="97"/>
      <c r="H623" s="97" t="str">
        <f>[3]Лист_1!J443</f>
        <v>П0000216</v>
      </c>
      <c r="I623" s="13">
        <v>2017</v>
      </c>
      <c r="J623" s="98">
        <f>[3]Лист_1!N443</f>
        <v>3983.44</v>
      </c>
      <c r="K623" s="97"/>
      <c r="L623" s="13">
        <v>1</v>
      </c>
      <c r="M623" s="13">
        <v>1</v>
      </c>
      <c r="N623" s="14"/>
      <c r="O623" s="14"/>
      <c r="P623" s="14"/>
      <c r="Q623" s="14"/>
      <c r="R623" s="14"/>
      <c r="S623" s="14"/>
    </row>
    <row r="624" spans="1:19" ht="52.15" customHeight="1" x14ac:dyDescent="0.2">
      <c r="A624" s="374" t="str">
        <f>[3]Лист_1!C444</f>
        <v>Рулонные жалюзи LUX(ш.1,5, в.1,9 Слева)</v>
      </c>
      <c r="B624" s="368"/>
      <c r="C624" s="368"/>
      <c r="D624" s="369"/>
      <c r="E624" s="13">
        <v>3244</v>
      </c>
      <c r="F624" s="13" t="s">
        <v>738</v>
      </c>
      <c r="G624" s="97"/>
      <c r="H624" s="97" t="str">
        <f>[3]Лист_1!J444</f>
        <v>П0000217</v>
      </c>
      <c r="I624" s="13">
        <v>2017</v>
      </c>
      <c r="J624" s="98">
        <f>[3]Лист_1!N444</f>
        <v>4250.68</v>
      </c>
      <c r="K624" s="97"/>
      <c r="L624" s="13">
        <v>1</v>
      </c>
      <c r="M624" s="13">
        <v>1</v>
      </c>
      <c r="N624" s="14"/>
      <c r="O624" s="14"/>
      <c r="P624" s="14"/>
      <c r="Q624" s="14"/>
      <c r="R624" s="14"/>
      <c r="S624" s="14"/>
    </row>
    <row r="625" spans="1:19" ht="52.15" customHeight="1" x14ac:dyDescent="0.2">
      <c r="A625" s="374" t="str">
        <f>[3]Лист_1!C445</f>
        <v>Рулонные жалюзи LUX(ш.1,55, в.2,5 Справа)</v>
      </c>
      <c r="B625" s="368"/>
      <c r="C625" s="368"/>
      <c r="D625" s="369"/>
      <c r="E625" s="13">
        <v>3245</v>
      </c>
      <c r="F625" s="13" t="s">
        <v>738</v>
      </c>
      <c r="G625" s="97"/>
      <c r="H625" s="97" t="str">
        <f>[3]Лист_1!J445</f>
        <v>П0000223</v>
      </c>
      <c r="I625" s="13">
        <v>2017</v>
      </c>
      <c r="J625" s="98">
        <f>[3]Лист_1!N445</f>
        <v>5363</v>
      </c>
      <c r="K625" s="97"/>
      <c r="L625" s="13">
        <v>1</v>
      </c>
      <c r="M625" s="13">
        <v>1</v>
      </c>
      <c r="N625" s="14"/>
      <c r="O625" s="14"/>
      <c r="P625" s="14"/>
      <c r="Q625" s="14"/>
      <c r="R625" s="14"/>
      <c r="S625" s="14"/>
    </row>
    <row r="626" spans="1:19" ht="52.15" customHeight="1" x14ac:dyDescent="0.2">
      <c r="A626" s="374" t="str">
        <f>[3]Лист_1!C446</f>
        <v>Рулонные жалюзи LUX(ш.1,55, в.2,5 Справа)</v>
      </c>
      <c r="B626" s="368"/>
      <c r="C626" s="368"/>
      <c r="D626" s="369"/>
      <c r="E626" s="13">
        <v>3246</v>
      </c>
      <c r="F626" s="13" t="s">
        <v>738</v>
      </c>
      <c r="G626" s="97"/>
      <c r="H626" s="97" t="str">
        <f>[3]Лист_1!J446</f>
        <v>П0000222</v>
      </c>
      <c r="I626" s="13">
        <v>2017</v>
      </c>
      <c r="J626" s="98">
        <f>[3]Лист_1!N446</f>
        <v>5363</v>
      </c>
      <c r="K626" s="97"/>
      <c r="L626" s="13">
        <v>1</v>
      </c>
      <c r="M626" s="13">
        <v>1</v>
      </c>
      <c r="N626" s="14"/>
      <c r="O626" s="14"/>
      <c r="P626" s="14"/>
      <c r="Q626" s="14"/>
      <c r="R626" s="14"/>
      <c r="S626" s="14"/>
    </row>
    <row r="627" spans="1:19" ht="52.15" customHeight="1" x14ac:dyDescent="0.2">
      <c r="A627" s="374" t="str">
        <f>[3]Лист_1!C447</f>
        <v>Рулонные жалюзи LUX(ш.1,55, в.2,4 Слева)</v>
      </c>
      <c r="B627" s="368"/>
      <c r="C627" s="368"/>
      <c r="D627" s="369"/>
      <c r="E627" s="13">
        <v>3247</v>
      </c>
      <c r="F627" s="13" t="s">
        <v>738</v>
      </c>
      <c r="G627" s="97"/>
      <c r="H627" s="97" t="str">
        <f>[3]Лист_1!J447</f>
        <v>П0000220</v>
      </c>
      <c r="I627" s="13">
        <v>2017</v>
      </c>
      <c r="J627" s="98">
        <f>[3]Лист_1!N447</f>
        <v>5080.28</v>
      </c>
      <c r="K627" s="97"/>
      <c r="L627" s="13">
        <v>1</v>
      </c>
      <c r="M627" s="13">
        <v>1</v>
      </c>
      <c r="N627" s="14"/>
      <c r="O627" s="14"/>
      <c r="P627" s="14"/>
      <c r="Q627" s="14"/>
      <c r="R627" s="14"/>
      <c r="S627" s="14"/>
    </row>
    <row r="628" spans="1:19" ht="52.15" customHeight="1" x14ac:dyDescent="0.2">
      <c r="A628" s="374" t="str">
        <f>[3]Лист_1!C448</f>
        <v>Рулонные жалюзи LUX(ш.1,55, в.2,4 Слева)</v>
      </c>
      <c r="B628" s="368"/>
      <c r="C628" s="368"/>
      <c r="D628" s="369"/>
      <c r="E628" s="13">
        <v>3248</v>
      </c>
      <c r="F628" s="13" t="s">
        <v>738</v>
      </c>
      <c r="G628" s="97"/>
      <c r="H628" s="97" t="str">
        <f>[3]Лист_1!J448</f>
        <v>П0000219</v>
      </c>
      <c r="I628" s="13">
        <v>2017</v>
      </c>
      <c r="J628" s="98">
        <f>[3]Лист_1!N448</f>
        <v>5080.28</v>
      </c>
      <c r="K628" s="97"/>
      <c r="L628" s="13">
        <v>1</v>
      </c>
      <c r="M628" s="13">
        <v>1</v>
      </c>
      <c r="N628" s="14"/>
      <c r="O628" s="14"/>
      <c r="P628" s="14"/>
      <c r="Q628" s="14"/>
      <c r="R628" s="14"/>
      <c r="S628" s="14"/>
    </row>
    <row r="629" spans="1:19" ht="52.15" customHeight="1" x14ac:dyDescent="0.2">
      <c r="A629" s="374" t="str">
        <f>[3]Лист_1!C449</f>
        <v>Рулонные жалюзи LUX(ш.1,55, в.2,4 Слева)</v>
      </c>
      <c r="B629" s="368"/>
      <c r="C629" s="368"/>
      <c r="D629" s="369"/>
      <c r="E629" s="13">
        <v>3249</v>
      </c>
      <c r="F629" s="13" t="s">
        <v>738</v>
      </c>
      <c r="G629" s="97"/>
      <c r="H629" s="97" t="str">
        <f>[3]Лист_1!J449</f>
        <v>П0000221</v>
      </c>
      <c r="I629" s="13">
        <v>2017</v>
      </c>
      <c r="J629" s="98">
        <f>[3]Лист_1!N449</f>
        <v>5080.28</v>
      </c>
      <c r="K629" s="97"/>
      <c r="L629" s="13">
        <v>1</v>
      </c>
      <c r="M629" s="13">
        <v>1</v>
      </c>
      <c r="N629" s="14"/>
      <c r="O629" s="14"/>
      <c r="P629" s="14"/>
      <c r="Q629" s="14"/>
      <c r="R629" s="14"/>
      <c r="S629" s="14"/>
    </row>
    <row r="630" spans="1:19" ht="52.15" customHeight="1" x14ac:dyDescent="0.2">
      <c r="A630" s="374" t="str">
        <f>[3]Лист_1!C450</f>
        <v>Информационный стенд</v>
      </c>
      <c r="B630" s="368"/>
      <c r="C630" s="368"/>
      <c r="D630" s="369"/>
      <c r="E630" s="13">
        <v>3250</v>
      </c>
      <c r="F630" s="13" t="s">
        <v>738</v>
      </c>
      <c r="G630" s="97"/>
      <c r="H630" s="97" t="str">
        <f>[3]Лист_1!J450</f>
        <v>П0000352</v>
      </c>
      <c r="I630" s="13">
        <v>2017</v>
      </c>
      <c r="J630" s="98">
        <f>[3]Лист_1!N450</f>
        <v>5500</v>
      </c>
      <c r="K630" s="97"/>
      <c r="L630" s="13">
        <v>1</v>
      </c>
      <c r="M630" s="13">
        <v>1</v>
      </c>
      <c r="N630" s="14"/>
      <c r="O630" s="14"/>
      <c r="P630" s="14"/>
      <c r="Q630" s="14"/>
      <c r="R630" s="14"/>
      <c r="S630" s="14"/>
    </row>
    <row r="631" spans="1:19" ht="52.15" customHeight="1" x14ac:dyDescent="0.2">
      <c r="A631" s="374" t="str">
        <f>[3]Лист_1!C451</f>
        <v>Информационный стенд</v>
      </c>
      <c r="B631" s="368"/>
      <c r="C631" s="368"/>
      <c r="D631" s="369"/>
      <c r="E631" s="13">
        <v>3251</v>
      </c>
      <c r="F631" s="13" t="s">
        <v>738</v>
      </c>
      <c r="G631" s="97"/>
      <c r="H631" s="97" t="str">
        <f>[3]Лист_1!J451</f>
        <v>П0000353</v>
      </c>
      <c r="I631" s="13">
        <v>2017</v>
      </c>
      <c r="J631" s="98">
        <f>[3]Лист_1!N451</f>
        <v>5500</v>
      </c>
      <c r="K631" s="97"/>
      <c r="L631" s="13">
        <v>1</v>
      </c>
      <c r="M631" s="13">
        <v>1</v>
      </c>
      <c r="N631" s="14"/>
      <c r="O631" s="14"/>
      <c r="P631" s="14"/>
      <c r="Q631" s="14"/>
      <c r="R631" s="14"/>
      <c r="S631" s="14"/>
    </row>
    <row r="632" spans="1:19" ht="52.15" customHeight="1" x14ac:dyDescent="0.2">
      <c r="A632" s="374" t="str">
        <f>[3]Лист_1!C452</f>
        <v>Информационный стенд</v>
      </c>
      <c r="B632" s="368"/>
      <c r="C632" s="368"/>
      <c r="D632" s="369"/>
      <c r="E632" s="13">
        <v>3252</v>
      </c>
      <c r="F632" s="13" t="s">
        <v>738</v>
      </c>
      <c r="G632" s="97"/>
      <c r="H632" s="97" t="str">
        <f>[3]Лист_1!J452</f>
        <v>П0000351</v>
      </c>
      <c r="I632" s="13">
        <v>2017</v>
      </c>
      <c r="J632" s="98">
        <f>[3]Лист_1!N452</f>
        <v>5500</v>
      </c>
      <c r="K632" s="97"/>
      <c r="L632" s="13">
        <v>1</v>
      </c>
      <c r="M632" s="13">
        <v>1</v>
      </c>
      <c r="N632" s="14"/>
      <c r="O632" s="14"/>
      <c r="P632" s="14"/>
      <c r="Q632" s="14"/>
      <c r="R632" s="14"/>
      <c r="S632" s="14"/>
    </row>
    <row r="633" spans="1:19" ht="52.15" customHeight="1" x14ac:dyDescent="0.2">
      <c r="A633" s="374" t="str">
        <f>[3]Лист_1!C453</f>
        <v>СВЧ (Микроволновая печь)</v>
      </c>
      <c r="B633" s="368"/>
      <c r="C633" s="368"/>
      <c r="D633" s="369"/>
      <c r="E633" s="13">
        <v>3253</v>
      </c>
      <c r="F633" s="13" t="s">
        <v>738</v>
      </c>
      <c r="G633" s="97"/>
      <c r="H633" s="97" t="str">
        <f>[3]Лист_1!J453</f>
        <v>П0000260</v>
      </c>
      <c r="I633" s="13">
        <v>2017</v>
      </c>
      <c r="J633" s="98">
        <f>[3]Лист_1!N453</f>
        <v>6500</v>
      </c>
      <c r="K633" s="97"/>
      <c r="L633" s="13">
        <v>1</v>
      </c>
      <c r="M633" s="13">
        <v>1</v>
      </c>
      <c r="N633" s="14"/>
      <c r="O633" s="14"/>
      <c r="P633" s="14"/>
      <c r="Q633" s="14"/>
      <c r="R633" s="14"/>
      <c r="S633" s="14"/>
    </row>
    <row r="634" spans="1:19" ht="52.15" customHeight="1" x14ac:dyDescent="0.2">
      <c r="A634" s="374" t="str">
        <f>[3]Лист_1!C454</f>
        <v>Кофеварка МСВ-5125</v>
      </c>
      <c r="B634" s="368"/>
      <c r="C634" s="368"/>
      <c r="D634" s="369"/>
      <c r="E634" s="13">
        <v>3254</v>
      </c>
      <c r="F634" s="13" t="s">
        <v>738</v>
      </c>
      <c r="G634" s="97"/>
      <c r="H634" s="97" t="str">
        <f>[3]Лист_1!J454</f>
        <v>П0000261</v>
      </c>
      <c r="I634" s="13">
        <v>2017</v>
      </c>
      <c r="J634" s="98">
        <f>[3]Лист_1!N454</f>
        <v>6900</v>
      </c>
      <c r="K634" s="97"/>
      <c r="L634" s="13">
        <v>1</v>
      </c>
      <c r="M634" s="13">
        <v>1</v>
      </c>
      <c r="N634" s="14"/>
      <c r="O634" s="14"/>
      <c r="P634" s="14"/>
      <c r="Q634" s="14"/>
      <c r="R634" s="14"/>
      <c r="S634" s="14"/>
    </row>
    <row r="635" spans="1:19" ht="52.15" customHeight="1" x14ac:dyDescent="0.2">
      <c r="A635" s="374" t="str">
        <f>[3]Лист_1!C455</f>
        <v>Холодильник 310М20</v>
      </c>
      <c r="B635" s="368"/>
      <c r="C635" s="368"/>
      <c r="D635" s="369"/>
      <c r="E635" s="13">
        <v>3255</v>
      </c>
      <c r="F635" s="13" t="s">
        <v>738</v>
      </c>
      <c r="G635" s="97"/>
      <c r="H635" s="97" t="str">
        <f>[3]Лист_1!J455</f>
        <v>П0000262</v>
      </c>
      <c r="I635" s="13">
        <v>2017</v>
      </c>
      <c r="J635" s="98">
        <f>[3]Лист_1!N455</f>
        <v>16000</v>
      </c>
      <c r="K635" s="97"/>
      <c r="L635" s="13">
        <v>1</v>
      </c>
      <c r="M635" s="13">
        <v>1</v>
      </c>
      <c r="N635" s="14"/>
      <c r="O635" s="14"/>
      <c r="P635" s="14"/>
      <c r="Q635" s="14"/>
      <c r="R635" s="14"/>
      <c r="S635" s="14"/>
    </row>
    <row r="636" spans="1:19" ht="52.15" customHeight="1" x14ac:dyDescent="0.2">
      <c r="A636" s="374" t="str">
        <f>[3]Лист_1!C456</f>
        <v>Варочная поверхность 93320</v>
      </c>
      <c r="B636" s="368"/>
      <c r="C636" s="368"/>
      <c r="D636" s="369"/>
      <c r="E636" s="13">
        <v>3256</v>
      </c>
      <c r="F636" s="13" t="s">
        <v>738</v>
      </c>
      <c r="G636" s="97"/>
      <c r="H636" s="97" t="str">
        <f>[3]Лист_1!J456</f>
        <v>П0000265</v>
      </c>
      <c r="I636" s="13">
        <v>2017</v>
      </c>
      <c r="J636" s="98">
        <f>[3]Лист_1!N456</f>
        <v>13500</v>
      </c>
      <c r="K636" s="97"/>
      <c r="L636" s="13">
        <v>1</v>
      </c>
      <c r="M636" s="13">
        <v>1</v>
      </c>
      <c r="N636" s="14"/>
      <c r="O636" s="14"/>
      <c r="P636" s="14"/>
      <c r="Q636" s="14"/>
      <c r="R636" s="14"/>
      <c r="S636" s="14"/>
    </row>
    <row r="637" spans="1:19" ht="52.15" customHeight="1" x14ac:dyDescent="0.2">
      <c r="A637" s="374" t="str">
        <f>[3]Лист_1!C457</f>
        <v>Стул офисный металл-хром</v>
      </c>
      <c r="B637" s="368"/>
      <c r="C637" s="368"/>
      <c r="D637" s="369"/>
      <c r="E637" s="13">
        <v>3257</v>
      </c>
      <c r="F637" s="13" t="s">
        <v>738</v>
      </c>
      <c r="G637" s="97"/>
      <c r="H637" s="97" t="str">
        <f>[3]Лист_1!J457</f>
        <v>П0000278</v>
      </c>
      <c r="I637" s="13">
        <v>2017</v>
      </c>
      <c r="J637" s="98">
        <f>[3]Лист_1!N457</f>
        <v>10000</v>
      </c>
      <c r="K637" s="97"/>
      <c r="L637" s="13">
        <v>1</v>
      </c>
      <c r="M637" s="13">
        <v>1</v>
      </c>
      <c r="N637" s="14"/>
      <c r="O637" s="14"/>
      <c r="P637" s="14"/>
      <c r="Q637" s="14"/>
      <c r="R637" s="14"/>
      <c r="S637" s="14"/>
    </row>
    <row r="638" spans="1:19" ht="52.15" customHeight="1" x14ac:dyDescent="0.2">
      <c r="A638" s="374" t="str">
        <f>[3]Лист_1!C458</f>
        <v>Скамейка.Габаритный размер 1000*400*450мм</v>
      </c>
      <c r="B638" s="368"/>
      <c r="C638" s="368"/>
      <c r="D638" s="369"/>
      <c r="E638" s="13">
        <v>3258</v>
      </c>
      <c r="F638" s="13" t="s">
        <v>738</v>
      </c>
      <c r="G638" s="97"/>
      <c r="H638" s="97" t="str">
        <f>[3]Лист_1!J458</f>
        <v>П0000309</v>
      </c>
      <c r="I638" s="13">
        <v>2017</v>
      </c>
      <c r="J638" s="98">
        <f>[3]Лист_1!N458</f>
        <v>3800</v>
      </c>
      <c r="K638" s="97"/>
      <c r="L638" s="13">
        <v>1</v>
      </c>
      <c r="M638" s="13">
        <v>1</v>
      </c>
      <c r="N638" s="14"/>
      <c r="O638" s="14"/>
      <c r="P638" s="14"/>
      <c r="Q638" s="14"/>
      <c r="R638" s="14"/>
      <c r="S638" s="14"/>
    </row>
    <row r="639" spans="1:19" ht="52.15" customHeight="1" x14ac:dyDescent="0.2">
      <c r="A639" s="374" t="str">
        <f>[3]Лист_1!C459</f>
        <v>Скамейка.Габаритный размер 1000*400*450мм</v>
      </c>
      <c r="B639" s="368"/>
      <c r="C639" s="368"/>
      <c r="D639" s="369"/>
      <c r="E639" s="13">
        <v>3259</v>
      </c>
      <c r="F639" s="13" t="s">
        <v>738</v>
      </c>
      <c r="G639" s="97"/>
      <c r="H639" s="97" t="str">
        <f>[3]Лист_1!J459</f>
        <v>П0000316</v>
      </c>
      <c r="I639" s="13">
        <v>2017</v>
      </c>
      <c r="J639" s="98">
        <f>[3]Лист_1!N459</f>
        <v>3800</v>
      </c>
      <c r="K639" s="97"/>
      <c r="L639" s="13">
        <v>1</v>
      </c>
      <c r="M639" s="13">
        <v>1</v>
      </c>
      <c r="N639" s="14"/>
      <c r="O639" s="14"/>
      <c r="P639" s="14"/>
      <c r="Q639" s="14"/>
      <c r="R639" s="14"/>
      <c r="S639" s="14"/>
    </row>
    <row r="640" spans="1:19" ht="52.15" customHeight="1" x14ac:dyDescent="0.2">
      <c r="A640" s="374" t="str">
        <f>[3]Лист_1!C460</f>
        <v>Скамейка.Габаритный размер 1000*400*450мм</v>
      </c>
      <c r="B640" s="368"/>
      <c r="C640" s="368"/>
      <c r="D640" s="369"/>
      <c r="E640" s="13">
        <v>3260</v>
      </c>
      <c r="F640" s="13" t="s">
        <v>738</v>
      </c>
      <c r="G640" s="97"/>
      <c r="H640" s="97" t="str">
        <f>[3]Лист_1!J460</f>
        <v>П0000315</v>
      </c>
      <c r="I640" s="13">
        <v>2017</v>
      </c>
      <c r="J640" s="98">
        <f>[3]Лист_1!N460</f>
        <v>3800</v>
      </c>
      <c r="K640" s="97"/>
      <c r="L640" s="13">
        <v>1</v>
      </c>
      <c r="M640" s="13">
        <v>1</v>
      </c>
      <c r="N640" s="14"/>
      <c r="O640" s="14"/>
      <c r="P640" s="14"/>
      <c r="Q640" s="14"/>
      <c r="R640" s="14"/>
      <c r="S640" s="14"/>
    </row>
    <row r="641" spans="1:19" ht="52.15" customHeight="1" x14ac:dyDescent="0.2">
      <c r="A641" s="374" t="str">
        <f>[3]Лист_1!C461</f>
        <v>Скамейка.Габаритный размер 1000*400*450мм</v>
      </c>
      <c r="B641" s="368"/>
      <c r="C641" s="368"/>
      <c r="D641" s="369"/>
      <c r="E641" s="13">
        <v>3261</v>
      </c>
      <c r="F641" s="13" t="s">
        <v>738</v>
      </c>
      <c r="G641" s="97"/>
      <c r="H641" s="97" t="str">
        <f>[3]Лист_1!J461</f>
        <v>П0000318</v>
      </c>
      <c r="I641" s="13">
        <v>2017</v>
      </c>
      <c r="J641" s="98">
        <f>[3]Лист_1!N461</f>
        <v>3800</v>
      </c>
      <c r="K641" s="97"/>
      <c r="L641" s="13">
        <v>1</v>
      </c>
      <c r="M641" s="13">
        <v>1</v>
      </c>
      <c r="N641" s="14"/>
      <c r="O641" s="14"/>
      <c r="P641" s="14"/>
      <c r="Q641" s="14"/>
      <c r="R641" s="14"/>
      <c r="S641" s="14"/>
    </row>
    <row r="642" spans="1:19" ht="52.15" customHeight="1" x14ac:dyDescent="0.2">
      <c r="A642" s="374" t="str">
        <f>[3]Лист_1!C462</f>
        <v>Скамейка.Габаритный размер 1000*400*450мм</v>
      </c>
      <c r="B642" s="368"/>
      <c r="C642" s="368"/>
      <c r="D642" s="369"/>
      <c r="E642" s="13">
        <v>3262</v>
      </c>
      <c r="F642" s="13" t="s">
        <v>738</v>
      </c>
      <c r="G642" s="97"/>
      <c r="H642" s="97" t="str">
        <f>[3]Лист_1!J462</f>
        <v>П0000310</v>
      </c>
      <c r="I642" s="13">
        <v>2017</v>
      </c>
      <c r="J642" s="98">
        <f>[3]Лист_1!N462</f>
        <v>3800</v>
      </c>
      <c r="K642" s="97"/>
      <c r="L642" s="13">
        <v>1</v>
      </c>
      <c r="M642" s="13">
        <v>1</v>
      </c>
      <c r="N642" s="14"/>
      <c r="O642" s="14"/>
      <c r="P642" s="14"/>
      <c r="Q642" s="14"/>
      <c r="R642" s="14"/>
      <c r="S642" s="14"/>
    </row>
    <row r="643" spans="1:19" ht="52.15" customHeight="1" x14ac:dyDescent="0.2">
      <c r="A643" s="374" t="str">
        <f>[3]Лист_1!C463</f>
        <v>Скамейка.Габаритный размер 1000*400*450мм</v>
      </c>
      <c r="B643" s="368"/>
      <c r="C643" s="368"/>
      <c r="D643" s="369"/>
      <c r="E643" s="13">
        <v>3263</v>
      </c>
      <c r="F643" s="13" t="s">
        <v>738</v>
      </c>
      <c r="G643" s="97"/>
      <c r="H643" s="97" t="str">
        <f>[3]Лист_1!J463</f>
        <v>П0000311</v>
      </c>
      <c r="I643" s="13">
        <v>2017</v>
      </c>
      <c r="J643" s="98">
        <f>[3]Лист_1!N463</f>
        <v>3800</v>
      </c>
      <c r="K643" s="97"/>
      <c r="L643" s="13">
        <v>1</v>
      </c>
      <c r="M643" s="13">
        <v>1</v>
      </c>
      <c r="N643" s="14"/>
      <c r="O643" s="14"/>
      <c r="P643" s="14"/>
      <c r="Q643" s="14"/>
      <c r="R643" s="14"/>
      <c r="S643" s="14"/>
    </row>
    <row r="644" spans="1:19" ht="52.15" customHeight="1" x14ac:dyDescent="0.2">
      <c r="A644" s="374" t="str">
        <f>[3]Лист_1!C464</f>
        <v>Скамейка.Габаритный размер 1000*400*450мм</v>
      </c>
      <c r="B644" s="368"/>
      <c r="C644" s="368"/>
      <c r="D644" s="369"/>
      <c r="E644" s="13">
        <v>3264</v>
      </c>
      <c r="F644" s="13" t="s">
        <v>738</v>
      </c>
      <c r="G644" s="97"/>
      <c r="H644" s="97" t="str">
        <f>[3]Лист_1!J464</f>
        <v>П0000312</v>
      </c>
      <c r="I644" s="13">
        <v>2017</v>
      </c>
      <c r="J644" s="98">
        <f>[3]Лист_1!N464</f>
        <v>3800</v>
      </c>
      <c r="K644" s="97"/>
      <c r="L644" s="13">
        <v>1</v>
      </c>
      <c r="M644" s="13">
        <v>1</v>
      </c>
      <c r="N644" s="14"/>
      <c r="O644" s="14"/>
      <c r="P644" s="14"/>
      <c r="Q644" s="14"/>
      <c r="R644" s="14"/>
      <c r="S644" s="14"/>
    </row>
    <row r="645" spans="1:19" ht="52.15" customHeight="1" x14ac:dyDescent="0.2">
      <c r="A645" s="374" t="str">
        <f>[3]Лист_1!C465</f>
        <v>Скамейка.Габаритный размер 1000*400*450мм</v>
      </c>
      <c r="B645" s="368"/>
      <c r="C645" s="368"/>
      <c r="D645" s="369"/>
      <c r="E645" s="13">
        <v>3265</v>
      </c>
      <c r="F645" s="13" t="s">
        <v>738</v>
      </c>
      <c r="G645" s="97"/>
      <c r="H645" s="97" t="str">
        <f>[3]Лист_1!J465</f>
        <v>П0000317</v>
      </c>
      <c r="I645" s="13">
        <v>2017</v>
      </c>
      <c r="J645" s="98">
        <f>[3]Лист_1!N465</f>
        <v>3800</v>
      </c>
      <c r="K645" s="97"/>
      <c r="L645" s="13">
        <v>1</v>
      </c>
      <c r="M645" s="13">
        <v>1</v>
      </c>
      <c r="N645" s="14"/>
      <c r="O645" s="14"/>
      <c r="P645" s="14"/>
      <c r="Q645" s="14"/>
      <c r="R645" s="14"/>
      <c r="S645" s="14"/>
    </row>
    <row r="646" spans="1:19" ht="52.15" customHeight="1" x14ac:dyDescent="0.2">
      <c r="A646" s="374" t="str">
        <f>[3]Лист_1!C466</f>
        <v>Скамейка.Габаритный размер 1000*400*450мм</v>
      </c>
      <c r="B646" s="368"/>
      <c r="C646" s="368"/>
      <c r="D646" s="369"/>
      <c r="E646" s="13">
        <v>3266</v>
      </c>
      <c r="F646" s="13" t="s">
        <v>738</v>
      </c>
      <c r="G646" s="97"/>
      <c r="H646" s="97" t="str">
        <f>[3]Лист_1!J466</f>
        <v>П0000313</v>
      </c>
      <c r="I646" s="13">
        <v>2017</v>
      </c>
      <c r="J646" s="98">
        <f>[3]Лист_1!N466</f>
        <v>3800</v>
      </c>
      <c r="K646" s="97"/>
      <c r="L646" s="13">
        <v>1</v>
      </c>
      <c r="M646" s="13">
        <v>1</v>
      </c>
      <c r="N646" s="14"/>
      <c r="O646" s="14"/>
      <c r="P646" s="14"/>
      <c r="Q646" s="14"/>
      <c r="R646" s="14"/>
      <c r="S646" s="14"/>
    </row>
    <row r="647" spans="1:19" ht="52.15" customHeight="1" x14ac:dyDescent="0.2">
      <c r="A647" s="374" t="str">
        <f>[3]Лист_1!C467</f>
        <v>Скамейка.Габаритный размер 1000*400*450мм</v>
      </c>
      <c r="B647" s="368"/>
      <c r="C647" s="368"/>
      <c r="D647" s="369"/>
      <c r="E647" s="13">
        <v>3267</v>
      </c>
      <c r="F647" s="13" t="s">
        <v>738</v>
      </c>
      <c r="G647" s="97"/>
      <c r="H647" s="97" t="str">
        <f>[3]Лист_1!J467</f>
        <v>П0000308</v>
      </c>
      <c r="I647" s="13">
        <v>2017</v>
      </c>
      <c r="J647" s="98">
        <f>[3]Лист_1!N467</f>
        <v>3800</v>
      </c>
      <c r="K647" s="97"/>
      <c r="L647" s="13">
        <v>1</v>
      </c>
      <c r="M647" s="13">
        <v>1</v>
      </c>
      <c r="N647" s="14"/>
      <c r="O647" s="14"/>
      <c r="P647" s="14"/>
      <c r="Q647" s="14"/>
      <c r="R647" s="14"/>
      <c r="S647" s="14"/>
    </row>
    <row r="648" spans="1:19" ht="52.15" customHeight="1" x14ac:dyDescent="0.2">
      <c r="A648" s="374" t="str">
        <f>[3]Лист_1!C468</f>
        <v>Скамейка.Габаритный размер 1000*400*450мм</v>
      </c>
      <c r="B648" s="368"/>
      <c r="C648" s="368"/>
      <c r="D648" s="369"/>
      <c r="E648" s="13">
        <v>3268</v>
      </c>
      <c r="F648" s="13" t="s">
        <v>738</v>
      </c>
      <c r="G648" s="97"/>
      <c r="H648" s="97" t="str">
        <f>[3]Лист_1!J468</f>
        <v>П0000314</v>
      </c>
      <c r="I648" s="13">
        <v>2017</v>
      </c>
      <c r="J648" s="98">
        <f>[3]Лист_1!N468</f>
        <v>3800</v>
      </c>
      <c r="K648" s="97"/>
      <c r="L648" s="13">
        <v>1</v>
      </c>
      <c r="M648" s="13">
        <v>1</v>
      </c>
      <c r="N648" s="14"/>
      <c r="O648" s="14"/>
      <c r="P648" s="14"/>
      <c r="Q648" s="14"/>
      <c r="R648" s="14"/>
      <c r="S648" s="14"/>
    </row>
    <row r="649" spans="1:19" ht="52.15" customHeight="1" x14ac:dyDescent="0.2">
      <c r="A649" s="374" t="str">
        <f>[3]Лист_1!C469</f>
        <v>Шкафы кабинки (с ключом)</v>
      </c>
      <c r="B649" s="368"/>
      <c r="C649" s="368"/>
      <c r="D649" s="369"/>
      <c r="E649" s="13">
        <v>3269</v>
      </c>
      <c r="F649" s="13" t="s">
        <v>738</v>
      </c>
      <c r="G649" s="97"/>
      <c r="H649" s="97" t="str">
        <f>[3]Лист_1!J469</f>
        <v>П0000328</v>
      </c>
      <c r="I649" s="13">
        <v>2017</v>
      </c>
      <c r="J649" s="98">
        <f>[3]Лист_1!N469</f>
        <v>5000</v>
      </c>
      <c r="K649" s="97"/>
      <c r="L649" s="13">
        <v>1</v>
      </c>
      <c r="M649" s="13">
        <v>1</v>
      </c>
      <c r="N649" s="14"/>
      <c r="O649" s="14"/>
      <c r="P649" s="14"/>
      <c r="Q649" s="14"/>
      <c r="R649" s="14"/>
      <c r="S649" s="14"/>
    </row>
    <row r="650" spans="1:19" ht="52.15" customHeight="1" x14ac:dyDescent="0.2">
      <c r="A650" s="374" t="str">
        <f>[3]Лист_1!C470</f>
        <v>Шкафы кабинки (с ключом)</v>
      </c>
      <c r="B650" s="368"/>
      <c r="C650" s="368"/>
      <c r="D650" s="369"/>
      <c r="E650" s="13">
        <v>3270</v>
      </c>
      <c r="F650" s="13" t="s">
        <v>738</v>
      </c>
      <c r="G650" s="97"/>
      <c r="H650" s="97" t="str">
        <f>[3]Лист_1!J470</f>
        <v>П0000336</v>
      </c>
      <c r="I650" s="13">
        <v>2017</v>
      </c>
      <c r="J650" s="98">
        <f>[3]Лист_1!N470</f>
        <v>5000</v>
      </c>
      <c r="K650" s="97"/>
      <c r="L650" s="13">
        <v>1</v>
      </c>
      <c r="M650" s="13">
        <v>1</v>
      </c>
      <c r="N650" s="14"/>
      <c r="O650" s="14"/>
      <c r="P650" s="14"/>
      <c r="Q650" s="14"/>
      <c r="R650" s="14"/>
      <c r="S650" s="14"/>
    </row>
    <row r="651" spans="1:19" ht="52.15" customHeight="1" x14ac:dyDescent="0.2">
      <c r="A651" s="374" t="str">
        <f>[3]Лист_1!C471</f>
        <v>Шкафы кабинки (с ключом)</v>
      </c>
      <c r="B651" s="368"/>
      <c r="C651" s="368"/>
      <c r="D651" s="369"/>
      <c r="E651" s="13">
        <v>3271</v>
      </c>
      <c r="F651" s="13" t="s">
        <v>738</v>
      </c>
      <c r="G651" s="97"/>
      <c r="H651" s="97" t="str">
        <f>[3]Лист_1!J471</f>
        <v>П0000331</v>
      </c>
      <c r="I651" s="13">
        <v>2017</v>
      </c>
      <c r="J651" s="98">
        <f>[3]Лист_1!N471</f>
        <v>5000</v>
      </c>
      <c r="K651" s="97"/>
      <c r="L651" s="13">
        <v>1</v>
      </c>
      <c r="M651" s="13">
        <v>1</v>
      </c>
      <c r="N651" s="14"/>
      <c r="O651" s="14"/>
      <c r="P651" s="14"/>
      <c r="Q651" s="14"/>
      <c r="R651" s="14"/>
      <c r="S651" s="14"/>
    </row>
    <row r="652" spans="1:19" ht="52.15" customHeight="1" x14ac:dyDescent="0.2">
      <c r="A652" s="374" t="str">
        <f>[3]Лист_1!C472</f>
        <v>Шкафы кабинки (с ключом)</v>
      </c>
      <c r="B652" s="368"/>
      <c r="C652" s="368"/>
      <c r="D652" s="369"/>
      <c r="E652" s="13">
        <v>3272</v>
      </c>
      <c r="F652" s="13" t="s">
        <v>738</v>
      </c>
      <c r="G652" s="97"/>
      <c r="H652" s="97" t="str">
        <f>[3]Лист_1!J472</f>
        <v>П0000329</v>
      </c>
      <c r="I652" s="13">
        <v>2017</v>
      </c>
      <c r="J652" s="98">
        <f>[3]Лист_1!N472</f>
        <v>5000</v>
      </c>
      <c r="K652" s="97"/>
      <c r="L652" s="13">
        <v>1</v>
      </c>
      <c r="M652" s="13">
        <v>1</v>
      </c>
      <c r="N652" s="14"/>
      <c r="O652" s="14"/>
      <c r="P652" s="14"/>
      <c r="Q652" s="14"/>
      <c r="R652" s="14"/>
      <c r="S652" s="14"/>
    </row>
    <row r="653" spans="1:19" ht="52.15" customHeight="1" x14ac:dyDescent="0.2">
      <c r="A653" s="374" t="str">
        <f>[3]Лист_1!C473</f>
        <v>Шкафы кабинки (с ключом)</v>
      </c>
      <c r="B653" s="368"/>
      <c r="C653" s="368"/>
      <c r="D653" s="369"/>
      <c r="E653" s="13">
        <v>3273</v>
      </c>
      <c r="F653" s="13" t="s">
        <v>738</v>
      </c>
      <c r="G653" s="97"/>
      <c r="H653" s="97" t="str">
        <f>[3]Лист_1!J473</f>
        <v>П0000332</v>
      </c>
      <c r="I653" s="13">
        <v>2017</v>
      </c>
      <c r="J653" s="98">
        <f>[3]Лист_1!N473</f>
        <v>5000</v>
      </c>
      <c r="K653" s="97"/>
      <c r="L653" s="13">
        <v>1</v>
      </c>
      <c r="M653" s="13">
        <v>1</v>
      </c>
      <c r="N653" s="14"/>
      <c r="O653" s="14"/>
      <c r="P653" s="14"/>
      <c r="Q653" s="14"/>
      <c r="R653" s="14"/>
      <c r="S653" s="14"/>
    </row>
    <row r="654" spans="1:19" ht="52.15" customHeight="1" x14ac:dyDescent="0.2">
      <c r="A654" s="374" t="str">
        <f>[3]Лист_1!C474</f>
        <v>Шкафы кабинки (с ключом)</v>
      </c>
      <c r="B654" s="368"/>
      <c r="C654" s="368"/>
      <c r="D654" s="369"/>
      <c r="E654" s="13">
        <v>3274</v>
      </c>
      <c r="F654" s="13" t="s">
        <v>738</v>
      </c>
      <c r="G654" s="97"/>
      <c r="H654" s="97" t="str">
        <f>[3]Лист_1!J474</f>
        <v>П0000333</v>
      </c>
      <c r="I654" s="13">
        <v>2017</v>
      </c>
      <c r="J654" s="98">
        <f>[3]Лист_1!N474</f>
        <v>5000</v>
      </c>
      <c r="K654" s="97"/>
      <c r="L654" s="13">
        <v>1</v>
      </c>
      <c r="M654" s="13">
        <v>1</v>
      </c>
      <c r="N654" s="14"/>
      <c r="O654" s="14"/>
      <c r="P654" s="14"/>
      <c r="Q654" s="14"/>
      <c r="R654" s="14"/>
      <c r="S654" s="14"/>
    </row>
    <row r="655" spans="1:19" ht="52.15" customHeight="1" x14ac:dyDescent="0.2">
      <c r="A655" s="374" t="str">
        <f>[3]Лист_1!C475</f>
        <v>Шкафы кабинки (с ключом)</v>
      </c>
      <c r="B655" s="368"/>
      <c r="C655" s="368"/>
      <c r="D655" s="369"/>
      <c r="E655" s="13">
        <v>3275</v>
      </c>
      <c r="F655" s="13" t="s">
        <v>738</v>
      </c>
      <c r="G655" s="97"/>
      <c r="H655" s="97" t="str">
        <f>[3]Лист_1!J475</f>
        <v>П0000334</v>
      </c>
      <c r="I655" s="13">
        <v>2017</v>
      </c>
      <c r="J655" s="98">
        <f>[3]Лист_1!N475</f>
        <v>5000</v>
      </c>
      <c r="K655" s="97"/>
      <c r="L655" s="13">
        <v>1</v>
      </c>
      <c r="M655" s="13">
        <v>1</v>
      </c>
      <c r="N655" s="14"/>
      <c r="O655" s="14"/>
      <c r="P655" s="14"/>
      <c r="Q655" s="14"/>
      <c r="R655" s="14"/>
      <c r="S655" s="14"/>
    </row>
    <row r="656" spans="1:19" ht="52.15" customHeight="1" x14ac:dyDescent="0.2">
      <c r="A656" s="374" t="str">
        <f>[3]Лист_1!C476</f>
        <v>Шкафы кабинки (с ключом)</v>
      </c>
      <c r="B656" s="368"/>
      <c r="C656" s="368"/>
      <c r="D656" s="369"/>
      <c r="E656" s="13">
        <v>3276</v>
      </c>
      <c r="F656" s="13" t="s">
        <v>738</v>
      </c>
      <c r="G656" s="97"/>
      <c r="H656" s="97" t="str">
        <f>[3]Лист_1!J476</f>
        <v>П0000330</v>
      </c>
      <c r="I656" s="13">
        <v>2017</v>
      </c>
      <c r="J656" s="98">
        <f>[3]Лист_1!N476</f>
        <v>5000</v>
      </c>
      <c r="K656" s="97"/>
      <c r="L656" s="13">
        <v>1</v>
      </c>
      <c r="M656" s="13">
        <v>1</v>
      </c>
      <c r="N656" s="14"/>
      <c r="O656" s="14"/>
      <c r="P656" s="14"/>
      <c r="Q656" s="14"/>
      <c r="R656" s="14"/>
      <c r="S656" s="14"/>
    </row>
    <row r="657" spans="1:19" ht="52.15" customHeight="1" x14ac:dyDescent="0.2">
      <c r="A657" s="374" t="str">
        <f>[3]Лист_1!C477</f>
        <v>Шкафы кабинки (с ключом)</v>
      </c>
      <c r="B657" s="368"/>
      <c r="C657" s="368"/>
      <c r="D657" s="369"/>
      <c r="E657" s="13">
        <v>3277</v>
      </c>
      <c r="F657" s="13" t="s">
        <v>738</v>
      </c>
      <c r="G657" s="97"/>
      <c r="H657" s="97" t="str">
        <f>[3]Лист_1!J477</f>
        <v>П0000335</v>
      </c>
      <c r="I657" s="13">
        <v>2017</v>
      </c>
      <c r="J657" s="98">
        <f>[3]Лист_1!N477</f>
        <v>5000</v>
      </c>
      <c r="K657" s="97"/>
      <c r="L657" s="13">
        <v>1</v>
      </c>
      <c r="M657" s="13">
        <v>1</v>
      </c>
      <c r="N657" s="14"/>
      <c r="O657" s="14"/>
      <c r="P657" s="14"/>
      <c r="Q657" s="14"/>
      <c r="R657" s="14"/>
      <c r="S657" s="14"/>
    </row>
    <row r="658" spans="1:19" ht="52.15" customHeight="1" x14ac:dyDescent="0.2">
      <c r="A658" s="374" t="str">
        <f>[3]Лист_1!C478</f>
        <v>Шкафы кабинки (с ключом)</v>
      </c>
      <c r="B658" s="368"/>
      <c r="C658" s="368"/>
      <c r="D658" s="369"/>
      <c r="E658" s="13">
        <v>3278</v>
      </c>
      <c r="F658" s="13" t="s">
        <v>738</v>
      </c>
      <c r="G658" s="97"/>
      <c r="H658" s="97" t="str">
        <f>[3]Лист_1!J478</f>
        <v>П0000323</v>
      </c>
      <c r="I658" s="13">
        <v>2017</v>
      </c>
      <c r="J658" s="98">
        <f>[3]Лист_1!N478</f>
        <v>5000</v>
      </c>
      <c r="K658" s="97"/>
      <c r="L658" s="13">
        <v>1</v>
      </c>
      <c r="M658" s="13">
        <v>1</v>
      </c>
      <c r="N658" s="14"/>
      <c r="O658" s="14"/>
      <c r="P658" s="14"/>
      <c r="Q658" s="14"/>
      <c r="R658" s="14"/>
      <c r="S658" s="14"/>
    </row>
    <row r="659" spans="1:19" ht="52.15" customHeight="1" x14ac:dyDescent="0.2">
      <c r="A659" s="374" t="str">
        <f>[3]Лист_1!C479</f>
        <v>Шкафы кабинки (с ключом)</v>
      </c>
      <c r="B659" s="368"/>
      <c r="C659" s="368"/>
      <c r="D659" s="369"/>
      <c r="E659" s="13">
        <v>3279</v>
      </c>
      <c r="F659" s="13" t="s">
        <v>738</v>
      </c>
      <c r="G659" s="97"/>
      <c r="H659" s="97" t="str">
        <f>[3]Лист_1!J479</f>
        <v>П0000324</v>
      </c>
      <c r="I659" s="13">
        <v>2017</v>
      </c>
      <c r="J659" s="98">
        <f>[3]Лист_1!N479</f>
        <v>5000</v>
      </c>
      <c r="K659" s="97"/>
      <c r="L659" s="13">
        <v>1</v>
      </c>
      <c r="M659" s="13">
        <v>1</v>
      </c>
      <c r="N659" s="14"/>
      <c r="O659" s="14"/>
      <c r="P659" s="14"/>
      <c r="Q659" s="14"/>
      <c r="R659" s="14"/>
      <c r="S659" s="14"/>
    </row>
    <row r="660" spans="1:19" ht="52.15" customHeight="1" x14ac:dyDescent="0.2">
      <c r="A660" s="374" t="str">
        <f>[3]Лист_1!C480</f>
        <v>Шкафы кабинки (с ключом)</v>
      </c>
      <c r="B660" s="368"/>
      <c r="C660" s="368"/>
      <c r="D660" s="369"/>
      <c r="E660" s="13">
        <v>3280</v>
      </c>
      <c r="F660" s="13" t="s">
        <v>738</v>
      </c>
      <c r="G660" s="97"/>
      <c r="H660" s="97" t="str">
        <f>[3]Лист_1!J480</f>
        <v>П0000325</v>
      </c>
      <c r="I660" s="13">
        <v>2017</v>
      </c>
      <c r="J660" s="98">
        <f>[3]Лист_1!N480</f>
        <v>5000</v>
      </c>
      <c r="K660" s="97"/>
      <c r="L660" s="13">
        <v>1</v>
      </c>
      <c r="M660" s="13">
        <v>1</v>
      </c>
      <c r="N660" s="14"/>
      <c r="O660" s="14"/>
      <c r="P660" s="14"/>
      <c r="Q660" s="14"/>
      <c r="R660" s="14"/>
      <c r="S660" s="14"/>
    </row>
    <row r="661" spans="1:19" ht="52.15" customHeight="1" x14ac:dyDescent="0.2">
      <c r="A661" s="374" t="str">
        <f>[3]Лист_1!C481</f>
        <v>Шкафы кабинки (с ключом)</v>
      </c>
      <c r="B661" s="368"/>
      <c r="C661" s="368"/>
      <c r="D661" s="369"/>
      <c r="E661" s="13">
        <v>3281</v>
      </c>
      <c r="F661" s="13" t="s">
        <v>738</v>
      </c>
      <c r="G661" s="97"/>
      <c r="H661" s="97" t="str">
        <f>[3]Лист_1!J481</f>
        <v>П0000326</v>
      </c>
      <c r="I661" s="13">
        <v>2017</v>
      </c>
      <c r="J661" s="98">
        <f>[3]Лист_1!N481</f>
        <v>5000</v>
      </c>
      <c r="K661" s="97"/>
      <c r="L661" s="13">
        <v>1</v>
      </c>
      <c r="M661" s="13">
        <v>1</v>
      </c>
      <c r="N661" s="14"/>
      <c r="O661" s="14"/>
      <c r="P661" s="14"/>
      <c r="Q661" s="14"/>
      <c r="R661" s="14"/>
      <c r="S661" s="14"/>
    </row>
    <row r="662" spans="1:19" ht="52.15" customHeight="1" x14ac:dyDescent="0.2">
      <c r="A662" s="374" t="str">
        <f>[3]Лист_1!C482</f>
        <v>Шкафы кабинки (с ключом)</v>
      </c>
      <c r="B662" s="368"/>
      <c r="C662" s="368"/>
      <c r="D662" s="369"/>
      <c r="E662" s="13">
        <v>3282</v>
      </c>
      <c r="F662" s="13" t="s">
        <v>738</v>
      </c>
      <c r="G662" s="97"/>
      <c r="H662" s="97" t="str">
        <f>[3]Лист_1!J482</f>
        <v>П0000327</v>
      </c>
      <c r="I662" s="13">
        <v>2017</v>
      </c>
      <c r="J662" s="98">
        <f>[3]Лист_1!N482</f>
        <v>5000</v>
      </c>
      <c r="K662" s="97"/>
      <c r="L662" s="13">
        <v>1</v>
      </c>
      <c r="M662" s="13">
        <v>1</v>
      </c>
      <c r="N662" s="14"/>
      <c r="O662" s="14"/>
      <c r="P662" s="14"/>
      <c r="Q662" s="14"/>
      <c r="R662" s="14"/>
      <c r="S662" s="14"/>
    </row>
    <row r="663" spans="1:19" ht="52.15" customHeight="1" x14ac:dyDescent="0.2">
      <c r="A663" s="374" t="str">
        <f>[3]Лист_1!C483</f>
        <v>Шкафы кабинки (с ключом)</v>
      </c>
      <c r="B663" s="368"/>
      <c r="C663" s="368"/>
      <c r="D663" s="369"/>
      <c r="E663" s="13">
        <v>3283</v>
      </c>
      <c r="F663" s="13" t="s">
        <v>738</v>
      </c>
      <c r="G663" s="97"/>
      <c r="H663" s="97" t="str">
        <f>[3]Лист_1!J483</f>
        <v>П0000322</v>
      </c>
      <c r="I663" s="13">
        <v>2017</v>
      </c>
      <c r="J663" s="98">
        <f>[3]Лист_1!N483</f>
        <v>5000</v>
      </c>
      <c r="K663" s="97"/>
      <c r="L663" s="13">
        <v>1</v>
      </c>
      <c r="M663" s="13">
        <v>1</v>
      </c>
      <c r="N663" s="14"/>
      <c r="O663" s="14"/>
      <c r="P663" s="14"/>
      <c r="Q663" s="14"/>
      <c r="R663" s="14"/>
      <c r="S663" s="14"/>
    </row>
    <row r="664" spans="1:19" ht="52.15" customHeight="1" x14ac:dyDescent="0.2">
      <c r="A664" s="374" t="str">
        <f>[3]Лист_1!C484</f>
        <v>Шкафы кабинки (с ключом)</v>
      </c>
      <c r="B664" s="368"/>
      <c r="C664" s="368"/>
      <c r="D664" s="369"/>
      <c r="E664" s="13">
        <v>3284</v>
      </c>
      <c r="F664" s="13" t="s">
        <v>738</v>
      </c>
      <c r="G664" s="97"/>
      <c r="H664" s="97" t="str">
        <f>[3]Лист_1!J484</f>
        <v>П0000321</v>
      </c>
      <c r="I664" s="13">
        <v>2017</v>
      </c>
      <c r="J664" s="98">
        <f>[3]Лист_1!N484</f>
        <v>5000</v>
      </c>
      <c r="K664" s="97"/>
      <c r="L664" s="13">
        <v>1</v>
      </c>
      <c r="M664" s="13">
        <v>1</v>
      </c>
      <c r="N664" s="14"/>
      <c r="O664" s="14"/>
      <c r="P664" s="14"/>
      <c r="Q664" s="14"/>
      <c r="R664" s="14"/>
      <c r="S664" s="14"/>
    </row>
    <row r="665" spans="1:19" ht="52.15" customHeight="1" x14ac:dyDescent="0.2">
      <c r="A665" s="374" t="str">
        <f>[3]Лист_1!C485</f>
        <v>Шкафы кабинки (с ключом)</v>
      </c>
      <c r="B665" s="368"/>
      <c r="C665" s="368"/>
      <c r="D665" s="369"/>
      <c r="E665" s="13">
        <v>3285</v>
      </c>
      <c r="F665" s="13" t="s">
        <v>738</v>
      </c>
      <c r="G665" s="97"/>
      <c r="H665" s="97" t="str">
        <f>[3]Лист_1!J485</f>
        <v>П0000320</v>
      </c>
      <c r="I665" s="13">
        <v>2017</v>
      </c>
      <c r="J665" s="98">
        <f>[3]Лист_1!N485</f>
        <v>5000</v>
      </c>
      <c r="K665" s="97"/>
      <c r="L665" s="13">
        <v>1</v>
      </c>
      <c r="M665" s="13">
        <v>1</v>
      </c>
      <c r="N665" s="14"/>
      <c r="O665" s="14"/>
      <c r="P665" s="14"/>
      <c r="Q665" s="14"/>
      <c r="R665" s="14"/>
      <c r="S665" s="14"/>
    </row>
    <row r="666" spans="1:19" ht="52.15" customHeight="1" x14ac:dyDescent="0.2">
      <c r="A666" s="374" t="str">
        <f>[3]Лист_1!C486</f>
        <v>Шкафы кабинки (с ключом)</v>
      </c>
      <c r="B666" s="368"/>
      <c r="C666" s="368"/>
      <c r="D666" s="369"/>
      <c r="E666" s="13">
        <v>3286</v>
      </c>
      <c r="F666" s="13" t="s">
        <v>738</v>
      </c>
      <c r="G666" s="97"/>
      <c r="H666" s="97" t="str">
        <f>[3]Лист_1!J486</f>
        <v>П0000319</v>
      </c>
      <c r="I666" s="13">
        <v>2017</v>
      </c>
      <c r="J666" s="98">
        <f>[3]Лист_1!N486</f>
        <v>5000</v>
      </c>
      <c r="K666" s="97"/>
      <c r="L666" s="13">
        <v>1</v>
      </c>
      <c r="M666" s="13">
        <v>1</v>
      </c>
      <c r="N666" s="14"/>
      <c r="O666" s="14"/>
      <c r="P666" s="14"/>
      <c r="Q666" s="14"/>
      <c r="R666" s="14"/>
      <c r="S666" s="14"/>
    </row>
    <row r="667" spans="1:19" ht="52.15" customHeight="1" x14ac:dyDescent="0.2">
      <c r="A667" s="374" t="str">
        <f>[3]Лист_1!C487</f>
        <v>Диван,габаритные размеры 1800*880*660</v>
      </c>
      <c r="B667" s="368"/>
      <c r="C667" s="368"/>
      <c r="D667" s="369"/>
      <c r="E667" s="13">
        <v>3287</v>
      </c>
      <c r="F667" s="13" t="s">
        <v>738</v>
      </c>
      <c r="G667" s="97"/>
      <c r="H667" s="97" t="str">
        <f>[3]Лист_1!J487</f>
        <v>П0000341</v>
      </c>
      <c r="I667" s="13">
        <v>2017</v>
      </c>
      <c r="J667" s="98">
        <f>[3]Лист_1!N487</f>
        <v>28000</v>
      </c>
      <c r="K667" s="97"/>
      <c r="L667" s="13">
        <v>1</v>
      </c>
      <c r="M667" s="13">
        <v>1</v>
      </c>
      <c r="N667" s="14"/>
      <c r="O667" s="14"/>
      <c r="P667" s="14"/>
      <c r="Q667" s="14"/>
      <c r="R667" s="14"/>
      <c r="S667" s="14"/>
    </row>
    <row r="668" spans="1:19" ht="52.15" customHeight="1" x14ac:dyDescent="0.2">
      <c r="A668" s="374" t="str">
        <f>[3]Лист_1!C488</f>
        <v>Стеллаж</v>
      </c>
      <c r="B668" s="368"/>
      <c r="C668" s="368"/>
      <c r="D668" s="369"/>
      <c r="E668" s="13">
        <v>3288</v>
      </c>
      <c r="F668" s="13" t="s">
        <v>738</v>
      </c>
      <c r="G668" s="97"/>
      <c r="H668" s="97" t="str">
        <f>[3]Лист_1!J488</f>
        <v>П0000169</v>
      </c>
      <c r="I668" s="13">
        <v>2017</v>
      </c>
      <c r="J668" s="98">
        <f>[3]Лист_1!N488</f>
        <v>8049</v>
      </c>
      <c r="K668" s="97"/>
      <c r="L668" s="13">
        <v>1</v>
      </c>
      <c r="M668" s="13">
        <v>1</v>
      </c>
      <c r="N668" s="14"/>
      <c r="O668" s="14"/>
      <c r="P668" s="14"/>
      <c r="Q668" s="14"/>
      <c r="R668" s="14"/>
      <c r="S668" s="14"/>
    </row>
    <row r="669" spans="1:19" ht="52.15" customHeight="1" x14ac:dyDescent="0.2">
      <c r="A669" s="374" t="str">
        <f>[3]Лист_1!C489</f>
        <v>Стеллаж</v>
      </c>
      <c r="B669" s="368"/>
      <c r="C669" s="368"/>
      <c r="D669" s="369"/>
      <c r="E669" s="13">
        <v>3289</v>
      </c>
      <c r="F669" s="13" t="s">
        <v>738</v>
      </c>
      <c r="G669" s="97"/>
      <c r="H669" s="97" t="str">
        <f>[3]Лист_1!J489</f>
        <v>П0000168</v>
      </c>
      <c r="I669" s="13">
        <v>2017</v>
      </c>
      <c r="J669" s="98">
        <f>[3]Лист_1!N489</f>
        <v>8049</v>
      </c>
      <c r="K669" s="97"/>
      <c r="L669" s="13">
        <v>1</v>
      </c>
      <c r="M669" s="13">
        <v>1</v>
      </c>
      <c r="N669" s="14"/>
      <c r="O669" s="14"/>
      <c r="P669" s="14"/>
      <c r="Q669" s="14"/>
      <c r="R669" s="14"/>
      <c r="S669" s="14"/>
    </row>
    <row r="670" spans="1:19" ht="52.15" customHeight="1" x14ac:dyDescent="0.2">
      <c r="A670" s="374" t="str">
        <f>[3]Лист_1!C490</f>
        <v>Сушилка для рук Ksitex M-7777 JET скоростная</v>
      </c>
      <c r="B670" s="368"/>
      <c r="C670" s="368"/>
      <c r="D670" s="369"/>
      <c r="E670" s="13">
        <v>3290</v>
      </c>
      <c r="F670" s="13" t="s">
        <v>738</v>
      </c>
      <c r="G670" s="97"/>
      <c r="H670" s="97" t="str">
        <f>[3]Лист_1!J490</f>
        <v>П0000228</v>
      </c>
      <c r="I670" s="13">
        <v>2017</v>
      </c>
      <c r="J670" s="98">
        <f>[3]Лист_1!N490</f>
        <v>27200</v>
      </c>
      <c r="K670" s="97"/>
      <c r="L670" s="13">
        <v>1</v>
      </c>
      <c r="M670" s="13">
        <v>1</v>
      </c>
      <c r="N670" s="14"/>
      <c r="O670" s="14"/>
      <c r="P670" s="14"/>
      <c r="Q670" s="14"/>
      <c r="R670" s="14"/>
      <c r="S670" s="14"/>
    </row>
    <row r="671" spans="1:19" ht="52.15" customHeight="1" x14ac:dyDescent="0.2">
      <c r="A671" s="374" t="str">
        <f>[3]Лист_1!C491</f>
        <v>Сушилка для рук Ksitex M-7777 JET скоростная</v>
      </c>
      <c r="B671" s="368"/>
      <c r="C671" s="368"/>
      <c r="D671" s="369"/>
      <c r="E671" s="13">
        <v>3291</v>
      </c>
      <c r="F671" s="13" t="s">
        <v>738</v>
      </c>
      <c r="G671" s="97"/>
      <c r="H671" s="97" t="str">
        <f>[3]Лист_1!J491</f>
        <v>П0000226</v>
      </c>
      <c r="I671" s="13">
        <v>2017</v>
      </c>
      <c r="J671" s="98">
        <f>[3]Лист_1!N491</f>
        <v>27200</v>
      </c>
      <c r="K671" s="97"/>
      <c r="L671" s="13">
        <v>1</v>
      </c>
      <c r="M671" s="13">
        <v>1</v>
      </c>
      <c r="N671" s="14"/>
      <c r="O671" s="14"/>
      <c r="P671" s="14"/>
      <c r="Q671" s="14"/>
      <c r="R671" s="14"/>
      <c r="S671" s="14"/>
    </row>
    <row r="672" spans="1:19" ht="52.15" customHeight="1" x14ac:dyDescent="0.2">
      <c r="A672" s="374" t="str">
        <f>[3]Лист_1!C492</f>
        <v>Сушилка для рук Ksitex M-7777 JET скоростная</v>
      </c>
      <c r="B672" s="368"/>
      <c r="C672" s="368"/>
      <c r="D672" s="369"/>
      <c r="E672" s="13">
        <v>3292</v>
      </c>
      <c r="F672" s="13" t="s">
        <v>738</v>
      </c>
      <c r="G672" s="97"/>
      <c r="H672" s="97" t="str">
        <f>[3]Лист_1!J492</f>
        <v>П0000227</v>
      </c>
      <c r="I672" s="13">
        <v>2017</v>
      </c>
      <c r="J672" s="98">
        <f>[3]Лист_1!N492</f>
        <v>27200</v>
      </c>
      <c r="K672" s="97"/>
      <c r="L672" s="13">
        <v>1</v>
      </c>
      <c r="M672" s="13">
        <v>1</v>
      </c>
      <c r="N672" s="14"/>
      <c r="O672" s="14"/>
      <c r="P672" s="14"/>
      <c r="Q672" s="14"/>
      <c r="R672" s="14"/>
      <c r="S672" s="14"/>
    </row>
    <row r="673" spans="1:19" ht="52.15" customHeight="1" x14ac:dyDescent="0.2">
      <c r="A673" s="374" t="str">
        <f>[3]Лист_1!C493</f>
        <v>Стул  металл-хром,фанера</v>
      </c>
      <c r="B673" s="368"/>
      <c r="C673" s="368"/>
      <c r="D673" s="369"/>
      <c r="E673" s="13">
        <v>3293</v>
      </c>
      <c r="F673" s="13" t="s">
        <v>738</v>
      </c>
      <c r="G673" s="97"/>
      <c r="H673" s="97" t="str">
        <f>[3]Лист_1!J493</f>
        <v>П0000283</v>
      </c>
      <c r="I673" s="13">
        <v>2017</v>
      </c>
      <c r="J673" s="98">
        <f>[3]Лист_1!N493</f>
        <v>4550</v>
      </c>
      <c r="K673" s="97"/>
      <c r="L673" s="13">
        <v>1</v>
      </c>
      <c r="M673" s="13">
        <v>1</v>
      </c>
      <c r="N673" s="14"/>
      <c r="O673" s="14"/>
      <c r="P673" s="14"/>
      <c r="Q673" s="14"/>
      <c r="R673" s="14"/>
      <c r="S673" s="14"/>
    </row>
    <row r="674" spans="1:19" ht="52.15" customHeight="1" x14ac:dyDescent="0.2">
      <c r="A674" s="374" t="str">
        <f>[3]Лист_1!C494</f>
        <v>Стул  металл-хром,фанера</v>
      </c>
      <c r="B674" s="368"/>
      <c r="C674" s="368"/>
      <c r="D674" s="369"/>
      <c r="E674" s="13">
        <v>3294</v>
      </c>
      <c r="F674" s="13" t="s">
        <v>738</v>
      </c>
      <c r="G674" s="97"/>
      <c r="H674" s="97" t="str">
        <f>[3]Лист_1!J494</f>
        <v>П0000300</v>
      </c>
      <c r="I674" s="13">
        <v>2017</v>
      </c>
      <c r="J674" s="98">
        <f>[3]Лист_1!N494</f>
        <v>4550</v>
      </c>
      <c r="K674" s="97"/>
      <c r="L674" s="13">
        <v>1</v>
      </c>
      <c r="M674" s="13">
        <v>1</v>
      </c>
      <c r="N674" s="14"/>
      <c r="O674" s="14"/>
      <c r="P674" s="14"/>
      <c r="Q674" s="14"/>
      <c r="R674" s="14"/>
      <c r="S674" s="14"/>
    </row>
    <row r="675" spans="1:19" ht="52.15" customHeight="1" x14ac:dyDescent="0.2">
      <c r="A675" s="374" t="str">
        <f>[3]Лист_1!C495</f>
        <v>Стул  металл-хром,фанера</v>
      </c>
      <c r="B675" s="368"/>
      <c r="C675" s="368"/>
      <c r="D675" s="369"/>
      <c r="E675" s="13">
        <v>3295</v>
      </c>
      <c r="F675" s="13" t="s">
        <v>738</v>
      </c>
      <c r="G675" s="97"/>
      <c r="H675" s="97" t="str">
        <f>[3]Лист_1!J495</f>
        <v>П0000284</v>
      </c>
      <c r="I675" s="13">
        <v>2017</v>
      </c>
      <c r="J675" s="98">
        <f>[3]Лист_1!N495</f>
        <v>4550</v>
      </c>
      <c r="K675" s="97"/>
      <c r="L675" s="13">
        <v>1</v>
      </c>
      <c r="M675" s="13">
        <v>1</v>
      </c>
      <c r="N675" s="14"/>
      <c r="O675" s="14"/>
      <c r="P675" s="14"/>
      <c r="Q675" s="14"/>
      <c r="R675" s="14"/>
      <c r="S675" s="14"/>
    </row>
    <row r="676" spans="1:19" ht="52.15" customHeight="1" x14ac:dyDescent="0.2">
      <c r="A676" s="374" t="str">
        <f>[3]Лист_1!C496</f>
        <v>Вешалка-стойка</v>
      </c>
      <c r="B676" s="368"/>
      <c r="C676" s="368"/>
      <c r="D676" s="369"/>
      <c r="E676" s="13">
        <v>3296</v>
      </c>
      <c r="F676" s="13" t="s">
        <v>738</v>
      </c>
      <c r="G676" s="97"/>
      <c r="H676" s="97" t="str">
        <f>[3]Лист_1!J496</f>
        <v>1100</v>
      </c>
      <c r="I676" s="13">
        <v>2017</v>
      </c>
      <c r="J676" s="98">
        <f>[3]Лист_1!N496</f>
        <v>4485</v>
      </c>
      <c r="K676" s="97"/>
      <c r="L676" s="13">
        <v>1</v>
      </c>
      <c r="M676" s="13">
        <v>1</v>
      </c>
      <c r="N676" s="14"/>
      <c r="O676" s="14"/>
      <c r="P676" s="14"/>
      <c r="Q676" s="14"/>
      <c r="R676" s="14"/>
      <c r="S676" s="14"/>
    </row>
    <row r="677" spans="1:19" ht="52.15" customHeight="1" x14ac:dyDescent="0.2">
      <c r="A677" s="374" t="str">
        <f>[3]Лист_1!C497</f>
        <v>Ключница КВ-70 на 70 ключей</v>
      </c>
      <c r="B677" s="368"/>
      <c r="C677" s="368"/>
      <c r="D677" s="369"/>
      <c r="E677" s="13">
        <v>3297</v>
      </c>
      <c r="F677" s="13" t="s">
        <v>738</v>
      </c>
      <c r="G677" s="97"/>
      <c r="H677" s="97" t="str">
        <f>[3]Лист_1!J497</f>
        <v>П0000224</v>
      </c>
      <c r="I677" s="13">
        <v>2017</v>
      </c>
      <c r="J677" s="98">
        <f>[3]Лист_1!N497</f>
        <v>3980</v>
      </c>
      <c r="K677" s="97"/>
      <c r="L677" s="13">
        <v>1</v>
      </c>
      <c r="M677" s="13">
        <v>1</v>
      </c>
      <c r="N677" s="14"/>
      <c r="O677" s="14"/>
      <c r="P677" s="14"/>
      <c r="Q677" s="14"/>
      <c r="R677" s="14"/>
      <c r="S677" s="14"/>
    </row>
    <row r="678" spans="1:19" ht="52.15" customHeight="1" x14ac:dyDescent="0.2">
      <c r="A678" s="374" t="str">
        <f>[3]Лист_1!C498</f>
        <v>Сушилка для рук Ksitex M-1250В JET,двигатель 550Вт</v>
      </c>
      <c r="B678" s="368"/>
      <c r="C678" s="368"/>
      <c r="D678" s="369"/>
      <c r="E678" s="13">
        <v>3298</v>
      </c>
      <c r="F678" s="13" t="s">
        <v>738</v>
      </c>
      <c r="G678" s="97"/>
      <c r="H678" s="97" t="str">
        <f>[3]Лист_1!J498</f>
        <v>П0000225</v>
      </c>
      <c r="I678" s="13">
        <v>2017</v>
      </c>
      <c r="J678" s="98">
        <f>[3]Лист_1!N498</f>
        <v>7950</v>
      </c>
      <c r="K678" s="97"/>
      <c r="L678" s="13">
        <v>1</v>
      </c>
      <c r="M678" s="13">
        <v>1</v>
      </c>
      <c r="N678" s="14"/>
      <c r="O678" s="14"/>
      <c r="P678" s="14"/>
      <c r="Q678" s="14"/>
      <c r="R678" s="14"/>
      <c r="S678" s="14"/>
    </row>
    <row r="679" spans="1:19" ht="52.15" customHeight="1" x14ac:dyDescent="0.2">
      <c r="A679" s="374" t="str">
        <f>[3]Лист_1!C499</f>
        <v>Стойка ресепшн Угловая.</v>
      </c>
      <c r="B679" s="368"/>
      <c r="C679" s="368"/>
      <c r="D679" s="369"/>
      <c r="E679" s="13">
        <v>3299</v>
      </c>
      <c r="F679" s="13" t="s">
        <v>738</v>
      </c>
      <c r="G679" s="97"/>
      <c r="H679" s="97" t="str">
        <f>[3]Лист_1!J499</f>
        <v>П0000230</v>
      </c>
      <c r="I679" s="13">
        <v>2017</v>
      </c>
      <c r="J679" s="98">
        <f>[3]Лист_1!N499</f>
        <v>45000</v>
      </c>
      <c r="K679" s="97"/>
      <c r="L679" s="13">
        <v>1</v>
      </c>
      <c r="M679" s="13">
        <v>1</v>
      </c>
      <c r="N679" s="14"/>
      <c r="O679" s="14"/>
      <c r="P679" s="14"/>
      <c r="Q679" s="14"/>
      <c r="R679" s="14"/>
      <c r="S679" s="14"/>
    </row>
    <row r="680" spans="1:19" ht="52.15" customHeight="1" x14ac:dyDescent="0.2">
      <c r="A680" s="374" t="str">
        <f>[3]Лист_1!C500</f>
        <v>Трибуна</v>
      </c>
      <c r="B680" s="368"/>
      <c r="C680" s="368"/>
      <c r="D680" s="369"/>
      <c r="E680" s="13">
        <v>3300</v>
      </c>
      <c r="F680" s="13" t="s">
        <v>738</v>
      </c>
      <c r="G680" s="97"/>
      <c r="H680" s="97" t="str">
        <f>[3]Лист_1!J500</f>
        <v>П0000232</v>
      </c>
      <c r="I680" s="13">
        <v>2017</v>
      </c>
      <c r="J680" s="98">
        <f>[3]Лист_1!N500</f>
        <v>12000</v>
      </c>
      <c r="K680" s="97"/>
      <c r="L680" s="13">
        <v>1</v>
      </c>
      <c r="M680" s="13">
        <v>1</v>
      </c>
      <c r="N680" s="14"/>
      <c r="O680" s="14"/>
      <c r="P680" s="14"/>
      <c r="Q680" s="14"/>
      <c r="R680" s="14"/>
      <c r="S680" s="14"/>
    </row>
    <row r="681" spans="1:19" ht="52.15" customHeight="1" x14ac:dyDescent="0.2">
      <c r="A681" s="374" t="str">
        <f>[3]Лист_1!C501</f>
        <v>Столы большие</v>
      </c>
      <c r="B681" s="368"/>
      <c r="C681" s="368"/>
      <c r="D681" s="369"/>
      <c r="E681" s="13">
        <v>3301</v>
      </c>
      <c r="F681" s="13" t="s">
        <v>738</v>
      </c>
      <c r="G681" s="97"/>
      <c r="H681" s="97" t="str">
        <f>[3]Лист_1!J501</f>
        <v>П0000237</v>
      </c>
      <c r="I681" s="13">
        <v>2017</v>
      </c>
      <c r="J681" s="98">
        <f>[3]Лист_1!N501</f>
        <v>16000</v>
      </c>
      <c r="K681" s="97"/>
      <c r="L681" s="13">
        <v>1</v>
      </c>
      <c r="M681" s="13">
        <v>1</v>
      </c>
      <c r="N681" s="14"/>
      <c r="O681" s="14"/>
      <c r="P681" s="14"/>
      <c r="Q681" s="14"/>
      <c r="R681" s="14"/>
      <c r="S681" s="14"/>
    </row>
    <row r="682" spans="1:19" ht="52.15" customHeight="1" x14ac:dyDescent="0.2">
      <c r="A682" s="374" t="str">
        <f>[3]Лист_1!C502</f>
        <v>Стул  металл-хром,фанера</v>
      </c>
      <c r="B682" s="368"/>
      <c r="C682" s="368"/>
      <c r="D682" s="369"/>
      <c r="E682" s="13">
        <v>3302</v>
      </c>
      <c r="F682" s="13" t="s">
        <v>738</v>
      </c>
      <c r="G682" s="97"/>
      <c r="H682" s="97" t="str">
        <f>[3]Лист_1!J502</f>
        <v>П0000295</v>
      </c>
      <c r="I682" s="13">
        <v>2017</v>
      </c>
      <c r="J682" s="98">
        <f>[3]Лист_1!N502</f>
        <v>4550</v>
      </c>
      <c r="K682" s="97"/>
      <c r="L682" s="13">
        <v>1</v>
      </c>
      <c r="M682" s="13">
        <v>1</v>
      </c>
      <c r="N682" s="14"/>
      <c r="O682" s="14"/>
      <c r="P682" s="14"/>
      <c r="Q682" s="14"/>
      <c r="R682" s="14"/>
      <c r="S682" s="14"/>
    </row>
    <row r="683" spans="1:19" ht="52.15" customHeight="1" x14ac:dyDescent="0.2">
      <c r="A683" s="374" t="str">
        <f>[3]Лист_1!C503</f>
        <v>Столы большие</v>
      </c>
      <c r="B683" s="368"/>
      <c r="C683" s="368"/>
      <c r="D683" s="369"/>
      <c r="E683" s="13">
        <v>3303</v>
      </c>
      <c r="F683" s="13" t="s">
        <v>738</v>
      </c>
      <c r="G683" s="97"/>
      <c r="H683" s="97" t="str">
        <f>[3]Лист_1!J503</f>
        <v>П0000234</v>
      </c>
      <c r="I683" s="13">
        <v>2017</v>
      </c>
      <c r="J683" s="98">
        <f>[3]Лист_1!N503</f>
        <v>16000</v>
      </c>
      <c r="K683" s="97"/>
      <c r="L683" s="13">
        <v>1</v>
      </c>
      <c r="M683" s="13">
        <v>1</v>
      </c>
      <c r="N683" s="14"/>
      <c r="O683" s="14"/>
      <c r="P683" s="14"/>
      <c r="Q683" s="14"/>
      <c r="R683" s="14"/>
      <c r="S683" s="14"/>
    </row>
    <row r="684" spans="1:19" ht="52.15" customHeight="1" x14ac:dyDescent="0.2">
      <c r="A684" s="374" t="str">
        <f>[3]Лист_1!C504</f>
        <v>Столы большие</v>
      </c>
      <c r="B684" s="368"/>
      <c r="C684" s="368"/>
      <c r="D684" s="369"/>
      <c r="E684" s="13">
        <v>3304</v>
      </c>
      <c r="F684" s="13" t="s">
        <v>738</v>
      </c>
      <c r="G684" s="97"/>
      <c r="H684" s="97" t="str">
        <f>[3]Лист_1!J504</f>
        <v>П0000236</v>
      </c>
      <c r="I684" s="13">
        <v>2017</v>
      </c>
      <c r="J684" s="98">
        <f>[3]Лист_1!N504</f>
        <v>16000</v>
      </c>
      <c r="K684" s="97"/>
      <c r="L684" s="13">
        <v>1</v>
      </c>
      <c r="M684" s="13">
        <v>1</v>
      </c>
      <c r="N684" s="14"/>
      <c r="O684" s="14"/>
      <c r="P684" s="14"/>
      <c r="Q684" s="14"/>
      <c r="R684" s="14"/>
      <c r="S684" s="14"/>
    </row>
    <row r="685" spans="1:19" ht="52.15" customHeight="1" x14ac:dyDescent="0.2">
      <c r="A685" s="374" t="str">
        <f>[3]Лист_1!C505</f>
        <v>Столы большие</v>
      </c>
      <c r="B685" s="368"/>
      <c r="C685" s="368"/>
      <c r="D685" s="369"/>
      <c r="E685" s="13">
        <v>3305</v>
      </c>
      <c r="F685" s="13" t="s">
        <v>738</v>
      </c>
      <c r="G685" s="97"/>
      <c r="H685" s="97" t="str">
        <f>[3]Лист_1!J505</f>
        <v>П0000233</v>
      </c>
      <c r="I685" s="13">
        <v>2017</v>
      </c>
      <c r="J685" s="98">
        <f>[3]Лист_1!N505</f>
        <v>16000</v>
      </c>
      <c r="K685" s="97"/>
      <c r="L685" s="13">
        <v>1</v>
      </c>
      <c r="M685" s="13">
        <v>1</v>
      </c>
      <c r="N685" s="14"/>
      <c r="O685" s="14"/>
      <c r="P685" s="14"/>
      <c r="Q685" s="14"/>
      <c r="R685" s="14"/>
      <c r="S685" s="14"/>
    </row>
    <row r="686" spans="1:19" ht="52.15" customHeight="1" x14ac:dyDescent="0.2">
      <c r="A686" s="374" t="str">
        <f>[3]Лист_1!C506</f>
        <v>Столы большие</v>
      </c>
      <c r="B686" s="368"/>
      <c r="C686" s="368"/>
      <c r="D686" s="369"/>
      <c r="E686" s="13">
        <v>3306</v>
      </c>
      <c r="F686" s="13" t="s">
        <v>738</v>
      </c>
      <c r="G686" s="97"/>
      <c r="H686" s="97" t="str">
        <f>[3]Лист_1!J506</f>
        <v>П0000238</v>
      </c>
      <c r="I686" s="13">
        <v>2017</v>
      </c>
      <c r="J686" s="98">
        <f>[3]Лист_1!N506</f>
        <v>16000</v>
      </c>
      <c r="K686" s="97"/>
      <c r="L686" s="13">
        <v>1</v>
      </c>
      <c r="M686" s="13">
        <v>1</v>
      </c>
      <c r="N686" s="14"/>
      <c r="O686" s="14"/>
      <c r="P686" s="14"/>
      <c r="Q686" s="14"/>
      <c r="R686" s="14"/>
      <c r="S686" s="14"/>
    </row>
    <row r="687" spans="1:19" ht="52.15" customHeight="1" x14ac:dyDescent="0.2">
      <c r="A687" s="374" t="str">
        <f>[3]Лист_1!C507</f>
        <v>Напольная гардеробная тумба</v>
      </c>
      <c r="B687" s="368"/>
      <c r="C687" s="368"/>
      <c r="D687" s="369"/>
      <c r="E687" s="13">
        <v>3307</v>
      </c>
      <c r="F687" s="13" t="s">
        <v>738</v>
      </c>
      <c r="G687" s="97"/>
      <c r="H687" s="97" t="str">
        <f>[3]Лист_1!J507</f>
        <v>П0000240</v>
      </c>
      <c r="I687" s="13">
        <v>2017</v>
      </c>
      <c r="J687" s="98">
        <f>[3]Лист_1!N507</f>
        <v>30000</v>
      </c>
      <c r="K687" s="97"/>
      <c r="L687" s="13">
        <v>1</v>
      </c>
      <c r="M687" s="13">
        <v>1</v>
      </c>
      <c r="N687" s="14"/>
      <c r="O687" s="14"/>
      <c r="P687" s="14"/>
      <c r="Q687" s="14"/>
      <c r="R687" s="14"/>
      <c r="S687" s="14"/>
    </row>
    <row r="688" spans="1:19" ht="52.15" customHeight="1" x14ac:dyDescent="0.2">
      <c r="A688" s="374" t="str">
        <f>[3]Лист_1!C508</f>
        <v>Напольная гардеробная тумба</v>
      </c>
      <c r="B688" s="368"/>
      <c r="C688" s="368"/>
      <c r="D688" s="369"/>
      <c r="E688" s="13">
        <v>3308</v>
      </c>
      <c r="F688" s="13" t="s">
        <v>738</v>
      </c>
      <c r="G688" s="97"/>
      <c r="H688" s="97" t="str">
        <f>[3]Лист_1!J508</f>
        <v>П0000241</v>
      </c>
      <c r="I688" s="13">
        <v>2017</v>
      </c>
      <c r="J688" s="98">
        <f>[3]Лист_1!N508</f>
        <v>30000</v>
      </c>
      <c r="K688" s="97"/>
      <c r="L688" s="13">
        <v>1</v>
      </c>
      <c r="M688" s="13">
        <v>1</v>
      </c>
      <c r="N688" s="14"/>
      <c r="O688" s="14"/>
      <c r="P688" s="14"/>
      <c r="Q688" s="14"/>
      <c r="R688" s="14"/>
      <c r="S688" s="14"/>
    </row>
    <row r="689" spans="1:19" ht="52.15" customHeight="1" x14ac:dyDescent="0.2">
      <c r="A689" s="374" t="str">
        <f>[3]Лист_1!C509</f>
        <v>Стеллаж.</v>
      </c>
      <c r="B689" s="368"/>
      <c r="C689" s="368"/>
      <c r="D689" s="369"/>
      <c r="E689" s="13">
        <v>3309</v>
      </c>
      <c r="F689" s="13" t="s">
        <v>738</v>
      </c>
      <c r="G689" s="97"/>
      <c r="H689" s="97" t="str">
        <f>[3]Лист_1!J509</f>
        <v>П0000257</v>
      </c>
      <c r="I689" s="13">
        <v>2017</v>
      </c>
      <c r="J689" s="98">
        <f>[3]Лист_1!N509</f>
        <v>28000</v>
      </c>
      <c r="K689" s="97"/>
      <c r="L689" s="13">
        <v>1</v>
      </c>
      <c r="M689" s="13">
        <v>1</v>
      </c>
      <c r="N689" s="14"/>
      <c r="O689" s="14"/>
      <c r="P689" s="14"/>
      <c r="Q689" s="14"/>
      <c r="R689" s="14"/>
      <c r="S689" s="14"/>
    </row>
    <row r="690" spans="1:19" ht="52.15" customHeight="1" x14ac:dyDescent="0.2">
      <c r="A690" s="374" t="str">
        <f>[3]Лист_1!C510</f>
        <v>Стеллаж.</v>
      </c>
      <c r="B690" s="368"/>
      <c r="C690" s="368"/>
      <c r="D690" s="369"/>
      <c r="E690" s="13">
        <v>3310</v>
      </c>
      <c r="F690" s="13" t="s">
        <v>738</v>
      </c>
      <c r="G690" s="97"/>
      <c r="H690" s="97" t="str">
        <f>[3]Лист_1!J510</f>
        <v>П0000254</v>
      </c>
      <c r="I690" s="13">
        <v>2017</v>
      </c>
      <c r="J690" s="98">
        <f>[3]Лист_1!N510</f>
        <v>28000</v>
      </c>
      <c r="K690" s="97"/>
      <c r="L690" s="13">
        <v>1</v>
      </c>
      <c r="M690" s="13">
        <v>1</v>
      </c>
      <c r="N690" s="14"/>
      <c r="O690" s="14"/>
      <c r="P690" s="14"/>
      <c r="Q690" s="14"/>
      <c r="R690" s="14"/>
      <c r="S690" s="14"/>
    </row>
    <row r="691" spans="1:19" ht="52.15" customHeight="1" x14ac:dyDescent="0.2">
      <c r="A691" s="374" t="str">
        <f>[3]Лист_1!C511</f>
        <v>Стеллаж.</v>
      </c>
      <c r="B691" s="368"/>
      <c r="C691" s="368"/>
      <c r="D691" s="369"/>
      <c r="E691" s="13">
        <v>3311</v>
      </c>
      <c r="F691" s="13" t="s">
        <v>738</v>
      </c>
      <c r="G691" s="97"/>
      <c r="H691" s="97" t="str">
        <f>[3]Лист_1!J511</f>
        <v>П0000256</v>
      </c>
      <c r="I691" s="13">
        <v>2017</v>
      </c>
      <c r="J691" s="98">
        <f>[3]Лист_1!N511</f>
        <v>28000</v>
      </c>
      <c r="K691" s="97"/>
      <c r="L691" s="13">
        <v>1</v>
      </c>
      <c r="M691" s="13">
        <v>1</v>
      </c>
      <c r="N691" s="14"/>
      <c r="O691" s="14"/>
      <c r="P691" s="14"/>
      <c r="Q691" s="14"/>
      <c r="R691" s="14"/>
      <c r="S691" s="14"/>
    </row>
    <row r="692" spans="1:19" ht="52.15" customHeight="1" x14ac:dyDescent="0.2">
      <c r="A692" s="374" t="str">
        <f>[3]Лист_1!C512</f>
        <v>Стеллаж.</v>
      </c>
      <c r="B692" s="368"/>
      <c r="C692" s="368"/>
      <c r="D692" s="369"/>
      <c r="E692" s="13">
        <v>3312</v>
      </c>
      <c r="F692" s="13" t="s">
        <v>738</v>
      </c>
      <c r="G692" s="97"/>
      <c r="H692" s="97" t="str">
        <f>[3]Лист_1!J512</f>
        <v>П0000255</v>
      </c>
      <c r="I692" s="13">
        <v>2017</v>
      </c>
      <c r="J692" s="98">
        <f>[3]Лист_1!N512</f>
        <v>28000</v>
      </c>
      <c r="K692" s="97"/>
      <c r="L692" s="13">
        <v>1</v>
      </c>
      <c r="M692" s="13">
        <v>1</v>
      </c>
      <c r="N692" s="14"/>
      <c r="O692" s="14"/>
      <c r="P692" s="14"/>
      <c r="Q692" s="14"/>
      <c r="R692" s="14"/>
      <c r="S692" s="14"/>
    </row>
    <row r="693" spans="1:19" ht="52.15" customHeight="1" x14ac:dyDescent="0.2">
      <c r="A693" s="374" t="str">
        <f>[3]Лист_1!C513</f>
        <v>Стул  металл-хром,фанера</v>
      </c>
      <c r="B693" s="368"/>
      <c r="C693" s="368"/>
      <c r="D693" s="369"/>
      <c r="E693" s="13">
        <v>3313</v>
      </c>
      <c r="F693" s="13" t="s">
        <v>738</v>
      </c>
      <c r="G693" s="97"/>
      <c r="H693" s="97" t="str">
        <f>[3]Лист_1!J513</f>
        <v>П0000301</v>
      </c>
      <c r="I693" s="13">
        <v>2017</v>
      </c>
      <c r="J693" s="98">
        <f>[3]Лист_1!N513</f>
        <v>4550</v>
      </c>
      <c r="K693" s="97"/>
      <c r="L693" s="13">
        <v>1</v>
      </c>
      <c r="M693" s="13">
        <v>1</v>
      </c>
      <c r="N693" s="14"/>
      <c r="O693" s="14"/>
      <c r="P693" s="14"/>
      <c r="Q693" s="14"/>
      <c r="R693" s="14"/>
      <c r="S693" s="14"/>
    </row>
    <row r="694" spans="1:19" ht="52.15" customHeight="1" x14ac:dyDescent="0.2">
      <c r="A694" s="374" t="str">
        <f>[3]Лист_1!C514</f>
        <v>Стул  металл-хром,фанера</v>
      </c>
      <c r="B694" s="368"/>
      <c r="C694" s="368"/>
      <c r="D694" s="369"/>
      <c r="E694" s="13">
        <v>3314</v>
      </c>
      <c r="F694" s="13" t="s">
        <v>738</v>
      </c>
      <c r="G694" s="97"/>
      <c r="H694" s="97" t="str">
        <f>[3]Лист_1!J514</f>
        <v>П0000299</v>
      </c>
      <c r="I694" s="13">
        <v>2017</v>
      </c>
      <c r="J694" s="98">
        <f>[3]Лист_1!N514</f>
        <v>4550</v>
      </c>
      <c r="K694" s="97"/>
      <c r="L694" s="13">
        <v>1</v>
      </c>
      <c r="M694" s="13">
        <v>1</v>
      </c>
      <c r="N694" s="14"/>
      <c r="O694" s="14"/>
      <c r="P694" s="14"/>
      <c r="Q694" s="14"/>
      <c r="R694" s="14"/>
      <c r="S694" s="14"/>
    </row>
    <row r="695" spans="1:19" ht="52.15" customHeight="1" x14ac:dyDescent="0.2">
      <c r="A695" s="374" t="str">
        <f>[3]Лист_1!C515</f>
        <v>Радиатор 11</v>
      </c>
      <c r="B695" s="368"/>
      <c r="C695" s="368"/>
      <c r="D695" s="369"/>
      <c r="E695" s="13">
        <v>3315</v>
      </c>
      <c r="F695" s="13" t="s">
        <v>738</v>
      </c>
      <c r="G695" s="97"/>
      <c r="H695" s="97" t="str">
        <f>[3]Лист_1!J515</f>
        <v>041400000000020</v>
      </c>
      <c r="I695" s="13">
        <v>2008</v>
      </c>
      <c r="J695" s="98">
        <f>[3]Лист_1!N515</f>
        <v>3192</v>
      </c>
      <c r="K695" s="97"/>
      <c r="L695" s="13">
        <v>1</v>
      </c>
      <c r="M695" s="13">
        <v>1</v>
      </c>
      <c r="N695" s="14"/>
      <c r="O695" s="14"/>
      <c r="P695" s="14"/>
      <c r="Q695" s="14"/>
      <c r="R695" s="14"/>
      <c r="S695" s="14"/>
    </row>
    <row r="696" spans="1:19" ht="52.15" customHeight="1" x14ac:dyDescent="0.2">
      <c r="A696" s="374" t="str">
        <f>[3]Лист_1!C516</f>
        <v>Столы большие</v>
      </c>
      <c r="B696" s="368"/>
      <c r="C696" s="368"/>
      <c r="D696" s="369"/>
      <c r="E696" s="13">
        <v>3316</v>
      </c>
      <c r="F696" s="13" t="s">
        <v>738</v>
      </c>
      <c r="G696" s="97"/>
      <c r="H696" s="97" t="str">
        <f>[3]Лист_1!J516</f>
        <v>П0000235</v>
      </c>
      <c r="I696" s="13">
        <v>2017</v>
      </c>
      <c r="J696" s="98">
        <f>[3]Лист_1!N516</f>
        <v>16000</v>
      </c>
      <c r="K696" s="97"/>
      <c r="L696" s="13">
        <v>1</v>
      </c>
      <c r="M696" s="13">
        <v>1</v>
      </c>
      <c r="N696" s="14"/>
      <c r="O696" s="14"/>
      <c r="P696" s="14"/>
      <c r="Q696" s="14"/>
      <c r="R696" s="14"/>
      <c r="S696" s="14"/>
    </row>
    <row r="697" spans="1:19" ht="52.15" customHeight="1" x14ac:dyDescent="0.2">
      <c r="A697" s="374" t="str">
        <f>[3]Лист_1!C517</f>
        <v>Стул  металл-хром,фанера</v>
      </c>
      <c r="B697" s="368"/>
      <c r="C697" s="368"/>
      <c r="D697" s="369"/>
      <c r="E697" s="13">
        <v>3317</v>
      </c>
      <c r="F697" s="13" t="s">
        <v>738</v>
      </c>
      <c r="G697" s="97"/>
      <c r="H697" s="97" t="str">
        <f>[3]Лист_1!J517</f>
        <v>П0000296</v>
      </c>
      <c r="I697" s="13">
        <v>2017</v>
      </c>
      <c r="J697" s="98">
        <f>[3]Лист_1!N517</f>
        <v>4550</v>
      </c>
      <c r="K697" s="97"/>
      <c r="L697" s="13">
        <v>1</v>
      </c>
      <c r="M697" s="13">
        <v>1</v>
      </c>
      <c r="N697" s="14"/>
      <c r="O697" s="14"/>
      <c r="P697" s="14"/>
      <c r="Q697" s="14"/>
      <c r="R697" s="14"/>
      <c r="S697" s="14"/>
    </row>
    <row r="698" spans="1:19" ht="52.15" customHeight="1" x14ac:dyDescent="0.2">
      <c r="A698" s="374" t="str">
        <f>[3]Лист_1!C518</f>
        <v>Стул  металл-хром,фанера</v>
      </c>
      <c r="B698" s="368"/>
      <c r="C698" s="368"/>
      <c r="D698" s="369"/>
      <c r="E698" s="13">
        <v>3318</v>
      </c>
      <c r="F698" s="13" t="s">
        <v>738</v>
      </c>
      <c r="G698" s="97"/>
      <c r="H698" s="97" t="str">
        <f>[3]Лист_1!J518</f>
        <v>П0000282</v>
      </c>
      <c r="I698" s="13">
        <v>2017</v>
      </c>
      <c r="J698" s="98">
        <f>[3]Лист_1!N518</f>
        <v>4550</v>
      </c>
      <c r="K698" s="97"/>
      <c r="L698" s="13">
        <v>1</v>
      </c>
      <c r="M698" s="13">
        <v>1</v>
      </c>
      <c r="N698" s="14"/>
      <c r="O698" s="14"/>
      <c r="P698" s="14"/>
      <c r="Q698" s="14"/>
      <c r="R698" s="14"/>
      <c r="S698" s="14"/>
    </row>
    <row r="699" spans="1:19" ht="52.15" customHeight="1" x14ac:dyDescent="0.2">
      <c r="A699" s="374" t="str">
        <f>[3]Лист_1!C519</f>
        <v>Стеллаж металлический</v>
      </c>
      <c r="B699" s="368"/>
      <c r="C699" s="368"/>
      <c r="D699" s="369"/>
      <c r="E699" s="13">
        <v>3319</v>
      </c>
      <c r="F699" s="13" t="s">
        <v>738</v>
      </c>
      <c r="G699" s="97"/>
      <c r="H699" s="97" t="str">
        <f>[3]Лист_1!J519</f>
        <v>101060002113</v>
      </c>
      <c r="I699" s="13">
        <v>2011</v>
      </c>
      <c r="J699" s="98">
        <f>[3]Лист_1!N519</f>
        <v>13193.67</v>
      </c>
      <c r="K699" s="97"/>
      <c r="L699" s="13">
        <v>1</v>
      </c>
      <c r="M699" s="13">
        <v>1</v>
      </c>
      <c r="N699" s="14"/>
      <c r="O699" s="14"/>
      <c r="P699" s="14"/>
      <c r="Q699" s="14"/>
      <c r="R699" s="14"/>
      <c r="S699" s="14"/>
    </row>
    <row r="700" spans="1:19" ht="52.15" customHeight="1" x14ac:dyDescent="0.2">
      <c r="A700" s="374" t="str">
        <f>[3]Лист_1!C520</f>
        <v>Стеллаж металлический</v>
      </c>
      <c r="B700" s="368"/>
      <c r="C700" s="368"/>
      <c r="D700" s="369"/>
      <c r="E700" s="13">
        <v>3320</v>
      </c>
      <c r="F700" s="13" t="s">
        <v>738</v>
      </c>
      <c r="G700" s="97"/>
      <c r="H700" s="97" t="str">
        <f>[3]Лист_1!J520</f>
        <v>101060002115</v>
      </c>
      <c r="I700" s="13">
        <v>2011</v>
      </c>
      <c r="J700" s="98">
        <f>[3]Лист_1!N520</f>
        <v>13193.67</v>
      </c>
      <c r="K700" s="97"/>
      <c r="L700" s="13">
        <v>1</v>
      </c>
      <c r="M700" s="13">
        <v>1</v>
      </c>
      <c r="N700" s="14"/>
      <c r="O700" s="14"/>
      <c r="P700" s="14"/>
      <c r="Q700" s="14"/>
      <c r="R700" s="14"/>
      <c r="S700" s="14"/>
    </row>
    <row r="701" spans="1:19" ht="52.15" customHeight="1" x14ac:dyDescent="0.2">
      <c r="A701" s="374" t="str">
        <f>[3]Лист_1!C521</f>
        <v>Стеллаж металлический</v>
      </c>
      <c r="B701" s="368"/>
      <c r="C701" s="368"/>
      <c r="D701" s="369"/>
      <c r="E701" s="13">
        <v>3321</v>
      </c>
      <c r="F701" s="13" t="s">
        <v>738</v>
      </c>
      <c r="G701" s="97"/>
      <c r="H701" s="97" t="str">
        <f>[3]Лист_1!J521</f>
        <v>101060002114</v>
      </c>
      <c r="I701" s="13">
        <v>2011</v>
      </c>
      <c r="J701" s="98">
        <f>[3]Лист_1!N521</f>
        <v>13193.67</v>
      </c>
      <c r="K701" s="97"/>
      <c r="L701" s="13">
        <v>1</v>
      </c>
      <c r="M701" s="13">
        <v>1</v>
      </c>
      <c r="N701" s="14"/>
      <c r="O701" s="14"/>
      <c r="P701" s="14"/>
      <c r="Q701" s="14"/>
      <c r="R701" s="14"/>
      <c r="S701" s="14"/>
    </row>
    <row r="702" spans="1:19" ht="52.15" customHeight="1" x14ac:dyDescent="0.2">
      <c r="A702" s="374" t="str">
        <f>[3]Лист_1!C522</f>
        <v>Стеллаж металлический</v>
      </c>
      <c r="B702" s="368"/>
      <c r="C702" s="368"/>
      <c r="D702" s="369"/>
      <c r="E702" s="13">
        <v>3322</v>
      </c>
      <c r="F702" s="13" t="s">
        <v>738</v>
      </c>
      <c r="G702" s="97"/>
      <c r="H702" s="97" t="str">
        <f>[3]Лист_1!J522</f>
        <v>101060002116</v>
      </c>
      <c r="I702" s="13">
        <v>2011</v>
      </c>
      <c r="J702" s="98">
        <f>[3]Лист_1!N522</f>
        <v>13193.67</v>
      </c>
      <c r="K702" s="97"/>
      <c r="L702" s="13">
        <v>1</v>
      </c>
      <c r="M702" s="13">
        <v>1</v>
      </c>
      <c r="N702" s="14"/>
      <c r="O702" s="14"/>
      <c r="P702" s="14"/>
      <c r="Q702" s="14"/>
      <c r="R702" s="14"/>
      <c r="S702" s="14"/>
    </row>
    <row r="703" spans="1:19" ht="52.15" customHeight="1" x14ac:dyDescent="0.2">
      <c r="A703" s="374" t="str">
        <f>[3]Лист_1!C523</f>
        <v>Стеллаж 11-300</v>
      </c>
      <c r="B703" s="368"/>
      <c r="C703" s="368"/>
      <c r="D703" s="369"/>
      <c r="E703" s="13">
        <v>3323</v>
      </c>
      <c r="F703" s="13" t="s">
        <v>738</v>
      </c>
      <c r="G703" s="97"/>
      <c r="H703" s="97" t="str">
        <f>[3]Лист_1!J523</f>
        <v>П0000214</v>
      </c>
      <c r="I703" s="13">
        <v>2017</v>
      </c>
      <c r="J703" s="98">
        <f>[3]Лист_1!N523</f>
        <v>3300</v>
      </c>
      <c r="K703" s="97"/>
      <c r="L703" s="13">
        <v>1</v>
      </c>
      <c r="M703" s="13">
        <v>1</v>
      </c>
      <c r="N703" s="14"/>
      <c r="O703" s="14"/>
      <c r="P703" s="14"/>
      <c r="Q703" s="14"/>
      <c r="R703" s="14"/>
      <c r="S703" s="14"/>
    </row>
    <row r="704" spans="1:19" ht="52.15" customHeight="1" x14ac:dyDescent="0.2">
      <c r="A704" s="374" t="str">
        <f>[3]Лист_1!C524</f>
        <v>Стеллаж 11-300</v>
      </c>
      <c r="B704" s="368"/>
      <c r="C704" s="368"/>
      <c r="D704" s="369"/>
      <c r="E704" s="13">
        <v>3324</v>
      </c>
      <c r="F704" s="13" t="s">
        <v>738</v>
      </c>
      <c r="G704" s="97"/>
      <c r="H704" s="97" t="str">
        <f>[3]Лист_1!J524</f>
        <v>П0000213</v>
      </c>
      <c r="I704" s="13">
        <v>2017</v>
      </c>
      <c r="J704" s="98">
        <f>[3]Лист_1!N524</f>
        <v>3300</v>
      </c>
      <c r="K704" s="97"/>
      <c r="L704" s="13">
        <v>1</v>
      </c>
      <c r="M704" s="13">
        <v>1</v>
      </c>
      <c r="N704" s="14"/>
      <c r="O704" s="14"/>
      <c r="P704" s="14"/>
      <c r="Q704" s="14"/>
      <c r="R704" s="14"/>
      <c r="S704" s="14"/>
    </row>
    <row r="705" spans="1:19" ht="52.15" customHeight="1" x14ac:dyDescent="0.2">
      <c r="A705" s="374" t="str">
        <f>[3]Лист_1!C525</f>
        <v>Рулонные жалюзи LUX(ш.1,38, в.1,9 Справа)</v>
      </c>
      <c r="B705" s="368"/>
      <c r="C705" s="368"/>
      <c r="D705" s="369"/>
      <c r="E705" s="13">
        <v>3325</v>
      </c>
      <c r="F705" s="13" t="s">
        <v>738</v>
      </c>
      <c r="G705" s="97"/>
      <c r="H705" s="97" t="str">
        <f>[3]Лист_1!J525</f>
        <v>П0000215</v>
      </c>
      <c r="I705" s="13">
        <v>2017</v>
      </c>
      <c r="J705" s="98">
        <f>[3]Лист_1!N525</f>
        <v>3996.36</v>
      </c>
      <c r="K705" s="97"/>
      <c r="L705" s="13">
        <v>1</v>
      </c>
      <c r="M705" s="13">
        <v>1</v>
      </c>
      <c r="N705" s="14"/>
      <c r="O705" s="14"/>
      <c r="P705" s="14"/>
      <c r="Q705" s="14"/>
      <c r="R705" s="14"/>
      <c r="S705" s="14"/>
    </row>
    <row r="706" spans="1:19" ht="52.15" customHeight="1" x14ac:dyDescent="0.2">
      <c r="A706" s="374" t="str">
        <f>[3]Лист_1!C526</f>
        <v>Рулонные жалюзи LUX(ш.1,5, в.1,9 Справа)</v>
      </c>
      <c r="B706" s="368"/>
      <c r="C706" s="368"/>
      <c r="D706" s="369"/>
      <c r="E706" s="13">
        <v>3326</v>
      </c>
      <c r="F706" s="13" t="s">
        <v>738</v>
      </c>
      <c r="G706" s="97"/>
      <c r="H706" s="97" t="str">
        <f>[3]Лист_1!J526</f>
        <v>П0000218</v>
      </c>
      <c r="I706" s="13">
        <v>2017</v>
      </c>
      <c r="J706" s="98">
        <f>[3]Лист_1!N526</f>
        <v>4250.68</v>
      </c>
      <c r="K706" s="97"/>
      <c r="L706" s="13">
        <v>1</v>
      </c>
      <c r="M706" s="13">
        <v>1</v>
      </c>
      <c r="N706" s="14"/>
      <c r="O706" s="14"/>
      <c r="P706" s="14"/>
      <c r="Q706" s="14"/>
      <c r="R706" s="14"/>
      <c r="S706" s="14"/>
    </row>
    <row r="707" spans="1:19" ht="52.15" customHeight="1" x14ac:dyDescent="0.2">
      <c r="A707" s="374" t="str">
        <f>[3]Лист_1!C527</f>
        <v>Стул  металл-хром,фанера</v>
      </c>
      <c r="B707" s="368"/>
      <c r="C707" s="368"/>
      <c r="D707" s="369"/>
      <c r="E707" s="13">
        <v>3327</v>
      </c>
      <c r="F707" s="13" t="s">
        <v>738</v>
      </c>
      <c r="G707" s="97"/>
      <c r="H707" s="97" t="str">
        <f>[3]Лист_1!J527</f>
        <v>П0000281</v>
      </c>
      <c r="I707" s="13">
        <v>2017</v>
      </c>
      <c r="J707" s="98">
        <f>[3]Лист_1!N527</f>
        <v>4550</v>
      </c>
      <c r="K707" s="97"/>
      <c r="L707" s="13">
        <v>1</v>
      </c>
      <c r="M707" s="13">
        <v>1</v>
      </c>
      <c r="N707" s="14"/>
      <c r="O707" s="14"/>
      <c r="P707" s="14"/>
      <c r="Q707" s="14"/>
      <c r="R707" s="14"/>
      <c r="S707" s="14"/>
    </row>
    <row r="708" spans="1:19" ht="52.15" customHeight="1" x14ac:dyDescent="0.2">
      <c r="A708" s="374" t="str">
        <f>[3]Лист_1!C528</f>
        <v>Стул  металл-хром,фанера</v>
      </c>
      <c r="B708" s="368"/>
      <c r="C708" s="368"/>
      <c r="D708" s="369"/>
      <c r="E708" s="13">
        <v>3328</v>
      </c>
      <c r="F708" s="13" t="s">
        <v>738</v>
      </c>
      <c r="G708" s="97"/>
      <c r="H708" s="97" t="str">
        <f>[3]Лист_1!J528</f>
        <v>П0000288</v>
      </c>
      <c r="I708" s="13">
        <v>2017</v>
      </c>
      <c r="J708" s="98">
        <f>[3]Лист_1!N528</f>
        <v>4550</v>
      </c>
      <c r="K708" s="97"/>
      <c r="L708" s="13">
        <v>1</v>
      </c>
      <c r="M708" s="13">
        <v>1</v>
      </c>
      <c r="N708" s="14"/>
      <c r="O708" s="14"/>
      <c r="P708" s="14"/>
      <c r="Q708" s="14"/>
      <c r="R708" s="14"/>
      <c r="S708" s="14"/>
    </row>
    <row r="709" spans="1:19" ht="52.15" customHeight="1" x14ac:dyDescent="0.2">
      <c r="A709" s="374" t="str">
        <f>[3]Лист_1!C529</f>
        <v>ЭРГО Ш61-04Lз Шкаф для одежды 40*45*200 (береза)</v>
      </c>
      <c r="B709" s="368"/>
      <c r="C709" s="368"/>
      <c r="D709" s="369"/>
      <c r="E709" s="13">
        <v>3329</v>
      </c>
      <c r="F709" s="13" t="s">
        <v>738</v>
      </c>
      <c r="G709" s="97"/>
      <c r="H709" s="97" t="str">
        <f>[3]Лист_1!J529</f>
        <v>П0000167</v>
      </c>
      <c r="I709" s="13">
        <v>2017</v>
      </c>
      <c r="J709" s="98">
        <f>[3]Лист_1!N529</f>
        <v>5668</v>
      </c>
      <c r="K709" s="97"/>
      <c r="L709" s="13">
        <v>1</v>
      </c>
      <c r="M709" s="13">
        <v>1</v>
      </c>
      <c r="N709" s="14"/>
      <c r="O709" s="14"/>
      <c r="P709" s="14"/>
      <c r="Q709" s="14"/>
      <c r="R709" s="14"/>
      <c r="S709" s="14"/>
    </row>
    <row r="710" spans="1:19" ht="52.15" customHeight="1" x14ac:dyDescent="0.2">
      <c r="A710" s="374" t="str">
        <f>[3]Лист_1!C530</f>
        <v>ЭРГО Ш61-04Lз Шкаф для одежды 40*45*200 (береза)</v>
      </c>
      <c r="B710" s="368"/>
      <c r="C710" s="368"/>
      <c r="D710" s="369"/>
      <c r="E710" s="13">
        <v>3330</v>
      </c>
      <c r="F710" s="13" t="s">
        <v>738</v>
      </c>
      <c r="G710" s="97"/>
      <c r="H710" s="97" t="str">
        <f>[3]Лист_1!J530</f>
        <v>П0000166</v>
      </c>
      <c r="I710" s="13">
        <v>2017</v>
      </c>
      <c r="J710" s="98">
        <f>[3]Лист_1!N530</f>
        <v>5668</v>
      </c>
      <c r="K710" s="97"/>
      <c r="L710" s="13">
        <v>1</v>
      </c>
      <c r="M710" s="13">
        <v>1</v>
      </c>
      <c r="N710" s="14"/>
      <c r="O710" s="14"/>
      <c r="P710" s="14"/>
      <c r="Q710" s="14"/>
      <c r="R710" s="14"/>
      <c r="S710" s="14"/>
    </row>
    <row r="711" spans="1:19" ht="52.15" customHeight="1" x14ac:dyDescent="0.2">
      <c r="A711" s="374" t="str">
        <f>[3]Лист_1!C531</f>
        <v>ЭРГО СТ2-14 Стол 140*80*76(береза)</v>
      </c>
      <c r="B711" s="368"/>
      <c r="C711" s="368"/>
      <c r="D711" s="369"/>
      <c r="E711" s="13">
        <v>3331</v>
      </c>
      <c r="F711" s="13" t="s">
        <v>738</v>
      </c>
      <c r="G711" s="97"/>
      <c r="H711" s="97" t="str">
        <f>[3]Лист_1!J531</f>
        <v>П0000170</v>
      </c>
      <c r="I711" s="13">
        <v>2017</v>
      </c>
      <c r="J711" s="98">
        <f>[3]Лист_1!N531</f>
        <v>7254</v>
      </c>
      <c r="K711" s="97"/>
      <c r="L711" s="13">
        <v>1</v>
      </c>
      <c r="M711" s="13">
        <v>1</v>
      </c>
      <c r="N711" s="14"/>
      <c r="O711" s="14"/>
      <c r="P711" s="14"/>
      <c r="Q711" s="14"/>
      <c r="R711" s="14"/>
      <c r="S711" s="14"/>
    </row>
    <row r="712" spans="1:19" ht="52.15" customHeight="1" x14ac:dyDescent="0.2">
      <c r="A712" s="374" t="str">
        <f>[3]Лист_1!C532</f>
        <v>ЭРГО СТ2-14 Стол 140*80*76(береза)</v>
      </c>
      <c r="B712" s="368"/>
      <c r="C712" s="368"/>
      <c r="D712" s="369"/>
      <c r="E712" s="13">
        <v>3332</v>
      </c>
      <c r="F712" s="13" t="s">
        <v>738</v>
      </c>
      <c r="G712" s="97"/>
      <c r="H712" s="97" t="str">
        <f>[3]Лист_1!J532</f>
        <v>П0000172</v>
      </c>
      <c r="I712" s="13">
        <v>2017</v>
      </c>
      <c r="J712" s="98">
        <f>[3]Лист_1!N532</f>
        <v>7254</v>
      </c>
      <c r="K712" s="97"/>
      <c r="L712" s="13">
        <v>1</v>
      </c>
      <c r="M712" s="13">
        <v>1</v>
      </c>
      <c r="N712" s="14"/>
      <c r="O712" s="14"/>
      <c r="P712" s="14"/>
      <c r="Q712" s="14"/>
      <c r="R712" s="14"/>
      <c r="S712" s="14"/>
    </row>
    <row r="713" spans="1:19" ht="52.15" customHeight="1" x14ac:dyDescent="0.2">
      <c r="A713" s="374" t="str">
        <f>[3]Лист_1!C533</f>
        <v>ЭРГО СТ2-14 Стол 140*80*76(береза)</v>
      </c>
      <c r="B713" s="368"/>
      <c r="C713" s="368"/>
      <c r="D713" s="369"/>
      <c r="E713" s="13">
        <v>3333</v>
      </c>
      <c r="F713" s="13" t="s">
        <v>738</v>
      </c>
      <c r="G713" s="97"/>
      <c r="H713" s="97" t="str">
        <f>[3]Лист_1!J533</f>
        <v>П0000171</v>
      </c>
      <c r="I713" s="13">
        <v>2017</v>
      </c>
      <c r="J713" s="98">
        <f>[3]Лист_1!N533</f>
        <v>7254</v>
      </c>
      <c r="K713" s="97"/>
      <c r="L713" s="13">
        <v>1</v>
      </c>
      <c r="M713" s="13">
        <v>1</v>
      </c>
      <c r="N713" s="14"/>
      <c r="O713" s="14"/>
      <c r="P713" s="14"/>
      <c r="Q713" s="14"/>
      <c r="R713" s="14"/>
      <c r="S713" s="14"/>
    </row>
    <row r="714" spans="1:19" ht="52.15" customHeight="1" x14ac:dyDescent="0.2">
      <c r="A714" s="374" t="str">
        <f>[3]Лист_1!C534</f>
        <v>ЭРГО СТ2-14 Стол 140*80*76(береза)</v>
      </c>
      <c r="B714" s="368"/>
      <c r="C714" s="368"/>
      <c r="D714" s="369"/>
      <c r="E714" s="13">
        <v>3334</v>
      </c>
      <c r="F714" s="13" t="s">
        <v>738</v>
      </c>
      <c r="G714" s="97"/>
      <c r="H714" s="97" t="str">
        <f>[3]Лист_1!J534</f>
        <v>П0000173</v>
      </c>
      <c r="I714" s="13">
        <v>2017</v>
      </c>
      <c r="J714" s="98">
        <f>[3]Лист_1!N534</f>
        <v>7254</v>
      </c>
      <c r="K714" s="97"/>
      <c r="L714" s="13">
        <v>1</v>
      </c>
      <c r="M714" s="13">
        <v>1</v>
      </c>
      <c r="N714" s="14"/>
      <c r="O714" s="14"/>
      <c r="P714" s="14"/>
      <c r="Q714" s="14"/>
      <c r="R714" s="14"/>
      <c r="S714" s="14"/>
    </row>
    <row r="715" spans="1:19" ht="52.15" customHeight="1" x14ac:dyDescent="0.2">
      <c r="A715" s="374" t="str">
        <f>[3]Лист_1!C535</f>
        <v>Кулер!</v>
      </c>
      <c r="B715" s="375"/>
      <c r="C715" s="375"/>
      <c r="D715" s="376"/>
      <c r="E715" s="13">
        <v>3335</v>
      </c>
      <c r="F715" s="13" t="s">
        <v>738</v>
      </c>
      <c r="G715" s="97"/>
      <c r="H715" s="97" t="str">
        <f>[3]Лист_1!J535</f>
        <v>П0000180</v>
      </c>
      <c r="I715" s="13">
        <v>2017</v>
      </c>
      <c r="J715" s="98">
        <f>[3]Лист_1!N535</f>
        <v>7300</v>
      </c>
      <c r="K715" s="97"/>
      <c r="L715" s="13">
        <v>1</v>
      </c>
      <c r="M715" s="13">
        <v>1</v>
      </c>
      <c r="N715" s="14"/>
      <c r="O715" s="14"/>
      <c r="P715" s="14"/>
      <c r="Q715" s="14"/>
      <c r="R715" s="14"/>
      <c r="S715" s="14"/>
    </row>
    <row r="716" spans="1:19" ht="52.15" customHeight="1" x14ac:dyDescent="0.2">
      <c r="A716" s="367" t="str">
        <f>[3]Лист_1!C537</f>
        <v>Секция 1,2</v>
      </c>
      <c r="B716" s="368"/>
      <c r="C716" s="368"/>
      <c r="D716" s="369"/>
      <c r="E716" s="13">
        <v>3336</v>
      </c>
      <c r="F716" s="13" t="s">
        <v>537</v>
      </c>
      <c r="G716" s="97"/>
      <c r="H716" s="97" t="str">
        <f>[3]Лист_1!J537</f>
        <v>19</v>
      </c>
      <c r="I716" s="13">
        <v>2001</v>
      </c>
      <c r="J716" s="98">
        <f>[3]Лист_1!N537</f>
        <v>7569.2</v>
      </c>
      <c r="K716" s="97"/>
      <c r="L716" s="13">
        <v>1</v>
      </c>
      <c r="M716" s="13">
        <v>1</v>
      </c>
      <c r="N716" s="13"/>
      <c r="O716" s="13"/>
      <c r="P716" s="14"/>
      <c r="Q716" s="14"/>
      <c r="R716" s="14"/>
      <c r="S716" s="14"/>
    </row>
    <row r="717" spans="1:19" ht="52.15" customHeight="1" x14ac:dyDescent="0.2">
      <c r="A717" s="367" t="str">
        <f>[3]Лист_1!C538</f>
        <v>Секция 60003</v>
      </c>
      <c r="B717" s="368"/>
      <c r="C717" s="368"/>
      <c r="D717" s="369"/>
      <c r="E717" s="13">
        <v>3337</v>
      </c>
      <c r="F717" s="13" t="s">
        <v>537</v>
      </c>
      <c r="G717" s="97"/>
      <c r="H717" s="97" t="str">
        <f>[3]Лист_1!J538</f>
        <v>26/1</v>
      </c>
      <c r="I717" s="13">
        <v>2002</v>
      </c>
      <c r="J717" s="98">
        <f>[3]Лист_1!N538</f>
        <v>3634.74</v>
      </c>
      <c r="K717" s="97"/>
      <c r="L717" s="13">
        <v>1</v>
      </c>
      <c r="M717" s="13">
        <v>1</v>
      </c>
      <c r="N717" s="13"/>
      <c r="O717" s="13"/>
      <c r="P717" s="14"/>
      <c r="Q717" s="14"/>
      <c r="R717" s="14"/>
      <c r="S717" s="14"/>
    </row>
    <row r="718" spans="1:19" ht="52.15" customHeight="1" x14ac:dyDescent="0.2">
      <c r="A718" s="367" t="str">
        <f>[3]Лист_1!C539</f>
        <v>СВЧ печь</v>
      </c>
      <c r="B718" s="368"/>
      <c r="C718" s="368"/>
      <c r="D718" s="369"/>
      <c r="E718" s="13">
        <v>3338</v>
      </c>
      <c r="F718" s="13" t="s">
        <v>537</v>
      </c>
      <c r="G718" s="97"/>
      <c r="H718" s="97" t="str">
        <f>[3]Лист_1!J539</f>
        <v>04140000000020</v>
      </c>
      <c r="I718" s="13">
        <v>2008</v>
      </c>
      <c r="J718" s="98">
        <f>[3]Лист_1!N539</f>
        <v>3631</v>
      </c>
      <c r="K718" s="97"/>
      <c r="L718" s="13">
        <v>1</v>
      </c>
      <c r="M718" s="13">
        <v>1</v>
      </c>
      <c r="N718" s="13"/>
      <c r="O718" s="13"/>
      <c r="P718" s="14"/>
      <c r="Q718" s="14"/>
      <c r="R718" s="14"/>
      <c r="S718" s="14"/>
    </row>
    <row r="719" spans="1:19" ht="52.15" customHeight="1" x14ac:dyDescent="0.2">
      <c r="A719" s="367" t="str">
        <f>[3]Лист_1!C540</f>
        <v>Диван,габаритные размеры 1800*880*660</v>
      </c>
      <c r="B719" s="368"/>
      <c r="C719" s="368"/>
      <c r="D719" s="369"/>
      <c r="E719" s="13">
        <v>3339</v>
      </c>
      <c r="F719" s="13" t="s">
        <v>537</v>
      </c>
      <c r="G719" s="97"/>
      <c r="H719" s="97" t="str">
        <f>[3]Лист_1!J540</f>
        <v>П0000340</v>
      </c>
      <c r="I719" s="13">
        <v>2017</v>
      </c>
      <c r="J719" s="98">
        <f>[3]Лист_1!N540</f>
        <v>28000</v>
      </c>
      <c r="K719" s="97"/>
      <c r="L719" s="13">
        <v>1</v>
      </c>
      <c r="M719" s="13">
        <v>1</v>
      </c>
      <c r="N719" s="13"/>
      <c r="O719" s="13"/>
      <c r="P719" s="14"/>
      <c r="Q719" s="14"/>
      <c r="R719" s="14"/>
      <c r="S719" s="14"/>
    </row>
    <row r="720" spans="1:19" ht="52.15" customHeight="1" x14ac:dyDescent="0.2">
      <c r="A720" s="367" t="str">
        <f>[3]Лист_1!C541</f>
        <v>Гардероб ГБ1</v>
      </c>
      <c r="B720" s="368"/>
      <c r="C720" s="368"/>
      <c r="D720" s="369"/>
      <c r="E720" s="13">
        <v>3340</v>
      </c>
      <c r="F720" s="13" t="s">
        <v>537</v>
      </c>
      <c r="G720" s="97"/>
      <c r="H720" s="97" t="str">
        <f>[3]Лист_1!J541</f>
        <v>13600066</v>
      </c>
      <c r="I720" s="13">
        <v>2007</v>
      </c>
      <c r="J720" s="98">
        <f>[3]Лист_1!N541</f>
        <v>3344</v>
      </c>
      <c r="K720" s="97"/>
      <c r="L720" s="13">
        <v>1</v>
      </c>
      <c r="M720" s="13">
        <v>1</v>
      </c>
      <c r="N720" s="13"/>
      <c r="O720" s="13"/>
      <c r="P720" s="14"/>
      <c r="Q720" s="14"/>
      <c r="R720" s="14"/>
      <c r="S720" s="14"/>
    </row>
    <row r="721" spans="1:19" ht="52.15" customHeight="1" x14ac:dyDescent="0.2">
      <c r="A721" s="367" t="str">
        <f>[3]Лист_1!C542</f>
        <v>Шкаф металлический двухстворчатый с замком</v>
      </c>
      <c r="B721" s="368"/>
      <c r="C721" s="368"/>
      <c r="D721" s="369"/>
      <c r="E721" s="13">
        <v>3341</v>
      </c>
      <c r="F721" s="13" t="s">
        <v>537</v>
      </c>
      <c r="G721" s="97"/>
      <c r="H721" s="97" t="str">
        <f>[3]Лист_1!J542</f>
        <v>1.101.06.094</v>
      </c>
      <c r="I721" s="13">
        <v>2007</v>
      </c>
      <c r="J721" s="98">
        <f>[3]Лист_1!N542</f>
        <v>7232</v>
      </c>
      <c r="K721" s="97"/>
      <c r="L721" s="13">
        <v>1</v>
      </c>
      <c r="M721" s="13">
        <v>1</v>
      </c>
      <c r="N721" s="13"/>
      <c r="O721" s="13"/>
      <c r="P721" s="14"/>
      <c r="Q721" s="14"/>
      <c r="R721" s="14"/>
      <c r="S721" s="14"/>
    </row>
    <row r="722" spans="1:19" ht="52.15" customHeight="1" x14ac:dyDescent="0.2">
      <c r="A722" s="367" t="str">
        <f>[3]Лист_1!C543</f>
        <v>Секция 1,8</v>
      </c>
      <c r="B722" s="368"/>
      <c r="C722" s="368"/>
      <c r="D722" s="369"/>
      <c r="E722" s="13">
        <v>3342</v>
      </c>
      <c r="F722" s="13" t="s">
        <v>537</v>
      </c>
      <c r="G722" s="97"/>
      <c r="H722" s="97" t="str">
        <f>[3]Лист_1!J543</f>
        <v>20</v>
      </c>
      <c r="I722" s="13">
        <v>2001</v>
      </c>
      <c r="J722" s="98">
        <f>[3]Лист_1!N543</f>
        <v>8459.4699999999993</v>
      </c>
      <c r="K722" s="97"/>
      <c r="L722" s="13">
        <v>1</v>
      </c>
      <c r="M722" s="13">
        <v>1</v>
      </c>
      <c r="N722" s="13"/>
      <c r="O722" s="13"/>
      <c r="P722" s="14"/>
      <c r="Q722" s="14"/>
      <c r="R722" s="14"/>
      <c r="S722" s="14"/>
    </row>
    <row r="723" spans="1:19" ht="52.15" customHeight="1" x14ac:dyDescent="0.2">
      <c r="A723" s="367" t="str">
        <f>[3]Лист_1!C544</f>
        <v>Секция 1,8 цв</v>
      </c>
      <c r="B723" s="368"/>
      <c r="C723" s="368"/>
      <c r="D723" s="369"/>
      <c r="E723" s="13">
        <v>3343</v>
      </c>
      <c r="F723" s="13" t="s">
        <v>537</v>
      </c>
      <c r="G723" s="97"/>
      <c r="H723" s="97" t="str">
        <f>[3]Лист_1!J544</f>
        <v>21</v>
      </c>
      <c r="I723" s="13">
        <v>2001</v>
      </c>
      <c r="J723" s="98">
        <f>[3]Лист_1!N544</f>
        <v>5626.1</v>
      </c>
      <c r="K723" s="97"/>
      <c r="L723" s="13">
        <v>1</v>
      </c>
      <c r="M723" s="13">
        <v>1</v>
      </c>
      <c r="N723" s="13"/>
      <c r="O723" s="13"/>
      <c r="P723" s="14"/>
      <c r="Q723" s="14"/>
      <c r="R723" s="14"/>
      <c r="S723" s="14"/>
    </row>
    <row r="724" spans="1:19" ht="52.15" customHeight="1" x14ac:dyDescent="0.2">
      <c r="A724" s="367" t="str">
        <f>[3]Лист_1!C545</f>
        <v>Секция 60003 с4</v>
      </c>
      <c r="B724" s="368"/>
      <c r="C724" s="368"/>
      <c r="D724" s="369"/>
      <c r="E724" s="13">
        <v>3344</v>
      </c>
      <c r="F724" s="13" t="s">
        <v>537</v>
      </c>
      <c r="G724" s="97"/>
      <c r="H724" s="97" t="str">
        <f>[3]Лист_1!J545</f>
        <v>28/1</v>
      </c>
      <c r="I724" s="13">
        <v>2002</v>
      </c>
      <c r="J724" s="98">
        <f>[3]Лист_1!N545</f>
        <v>3634.74</v>
      </c>
      <c r="K724" s="97"/>
      <c r="L724" s="13">
        <v>1</v>
      </c>
      <c r="M724" s="13">
        <v>1</v>
      </c>
      <c r="N724" s="13"/>
      <c r="O724" s="13"/>
      <c r="P724" s="14"/>
      <c r="Q724" s="14"/>
      <c r="R724" s="14"/>
      <c r="S724" s="14"/>
    </row>
    <row r="725" spans="1:19" ht="52.15" customHeight="1" x14ac:dyDescent="0.2">
      <c r="A725" s="374" t="str">
        <f>[3]Лист_1!C546</f>
        <v>Диван офисный</v>
      </c>
      <c r="B725" s="375"/>
      <c r="C725" s="375"/>
      <c r="D725" s="376"/>
      <c r="E725" s="13">
        <v>3345</v>
      </c>
      <c r="F725" s="13" t="s">
        <v>537</v>
      </c>
      <c r="G725" s="97"/>
      <c r="H725" s="101" t="str">
        <f>[3]Лист_1!J546</f>
        <v>корр00000000000000000000000035</v>
      </c>
      <c r="I725" s="13">
        <v>2023</v>
      </c>
      <c r="J725" s="98">
        <f>[3]Лист_1!N546</f>
        <v>6000.3</v>
      </c>
      <c r="K725" s="97"/>
      <c r="L725" s="13">
        <v>1</v>
      </c>
      <c r="M725" s="13">
        <v>1</v>
      </c>
      <c r="N725" s="13"/>
      <c r="O725" s="13"/>
      <c r="P725" s="14"/>
      <c r="Q725" s="14"/>
      <c r="R725" s="14"/>
      <c r="S725" s="14"/>
    </row>
    <row r="726" spans="1:19" ht="52.15" customHeight="1" x14ac:dyDescent="0.2">
      <c r="A726" s="367" t="str">
        <f>[3]Лист_1!C548</f>
        <v>Инвентарь для пейнтбола -комплект наувных укрытий</v>
      </c>
      <c r="B726" s="368"/>
      <c r="C726" s="368"/>
      <c r="D726" s="369"/>
      <c r="E726" s="13">
        <v>3346</v>
      </c>
      <c r="F726" s="13" t="s">
        <v>542</v>
      </c>
      <c r="G726" s="97"/>
      <c r="H726" s="97" t="str">
        <f>[3]Лист_1!J548</f>
        <v>1.101.06.035.1</v>
      </c>
      <c r="I726" s="13">
        <v>2008</v>
      </c>
      <c r="J726" s="98">
        <f>[3]Лист_1!N548</f>
        <v>11200</v>
      </c>
      <c r="K726" s="97"/>
      <c r="L726" s="13">
        <v>1</v>
      </c>
      <c r="M726" s="13">
        <v>1</v>
      </c>
      <c r="N726" s="14"/>
      <c r="O726" s="14"/>
      <c r="P726" s="14"/>
      <c r="Q726" s="14"/>
      <c r="R726" s="14"/>
      <c r="S726" s="14"/>
    </row>
    <row r="727" spans="1:19" ht="52.15" customHeight="1" x14ac:dyDescent="0.2">
      <c r="A727" s="367" t="str">
        <f>[3]Лист_1!C549</f>
        <v>Инвентарь для пейнтбола -сетка пластиковая</v>
      </c>
      <c r="B727" s="368"/>
      <c r="C727" s="368"/>
      <c r="D727" s="369"/>
      <c r="E727" s="13">
        <v>3347</v>
      </c>
      <c r="F727" s="13" t="s">
        <v>542</v>
      </c>
      <c r="G727" s="97"/>
      <c r="H727" s="97" t="str">
        <f>[3]Лист_1!J549</f>
        <v>1.101.06.034.1</v>
      </c>
      <c r="I727" s="13">
        <v>2008</v>
      </c>
      <c r="J727" s="98">
        <f>[3]Лист_1!N549</f>
        <v>21400</v>
      </c>
      <c r="K727" s="97"/>
      <c r="L727" s="13">
        <v>1</v>
      </c>
      <c r="M727" s="13">
        <v>1</v>
      </c>
      <c r="N727" s="14"/>
      <c r="O727" s="14"/>
      <c r="P727" s="14"/>
      <c r="Q727" s="14"/>
      <c r="R727" s="14"/>
      <c r="S727" s="14"/>
    </row>
    <row r="728" spans="1:19" ht="52.15" customHeight="1" x14ac:dyDescent="0.2">
      <c r="A728" s="367" t="str">
        <f>[3]Лист_1!C550</f>
        <v>сетка пластиковая</v>
      </c>
      <c r="B728" s="368"/>
      <c r="C728" s="368"/>
      <c r="D728" s="369"/>
      <c r="E728" s="13">
        <v>3348</v>
      </c>
      <c r="F728" s="13" t="s">
        <v>542</v>
      </c>
      <c r="G728" s="97"/>
      <c r="H728" s="97" t="str">
        <f>[3]Лист_1!J550</f>
        <v>1.101.06.099</v>
      </c>
      <c r="I728" s="13">
        <v>2009</v>
      </c>
      <c r="J728" s="98">
        <f>[3]Лист_1!N550</f>
        <v>21400</v>
      </c>
      <c r="K728" s="97"/>
      <c r="L728" s="13">
        <v>1</v>
      </c>
      <c r="M728" s="13">
        <v>1</v>
      </c>
      <c r="N728" s="14"/>
      <c r="O728" s="14"/>
      <c r="P728" s="14"/>
      <c r="Q728" s="14"/>
      <c r="R728" s="14"/>
      <c r="S728" s="14"/>
    </row>
    <row r="729" spans="1:19" ht="52.15" customHeight="1" x14ac:dyDescent="0.2">
      <c r="A729" s="367" t="str">
        <f>[3]Лист_1!C551</f>
        <v>Сейф 2</v>
      </c>
      <c r="B729" s="368"/>
      <c r="C729" s="368"/>
      <c r="D729" s="369"/>
      <c r="E729" s="13">
        <v>3349</v>
      </c>
      <c r="F729" s="13" t="s">
        <v>542</v>
      </c>
      <c r="G729" s="97"/>
      <c r="H729" s="97" t="str">
        <f>[3]Лист_1!J551</f>
        <v>1.101.06.005</v>
      </c>
      <c r="I729" s="13">
        <v>2000</v>
      </c>
      <c r="J729" s="98">
        <f>[3]Лист_1!N551</f>
        <v>13167.36</v>
      </c>
      <c r="K729" s="97"/>
      <c r="L729" s="13">
        <v>1</v>
      </c>
      <c r="M729" s="13">
        <v>1</v>
      </c>
      <c r="N729" s="14"/>
      <c r="O729" s="14"/>
      <c r="P729" s="14"/>
      <c r="Q729" s="14"/>
      <c r="R729" s="14"/>
      <c r="S729" s="14"/>
    </row>
    <row r="730" spans="1:19" ht="52.15" customHeight="1" x14ac:dyDescent="0.2">
      <c r="A730" s="367" t="str">
        <f>[3]Лист_1!C552</f>
        <v>Шкаф железный бухгалтерский</v>
      </c>
      <c r="B730" s="368"/>
      <c r="C730" s="368"/>
      <c r="D730" s="369"/>
      <c r="E730" s="13">
        <v>3350</v>
      </c>
      <c r="F730" s="13" t="s">
        <v>542</v>
      </c>
      <c r="G730" s="97"/>
      <c r="H730" s="97" t="str">
        <f>[3]Лист_1!J552</f>
        <v>1.101.06.092</v>
      </c>
      <c r="I730" s="13">
        <v>2004</v>
      </c>
      <c r="J730" s="98">
        <f>[3]Лист_1!N552</f>
        <v>3447.36</v>
      </c>
      <c r="K730" s="97"/>
      <c r="L730" s="13">
        <v>1</v>
      </c>
      <c r="M730" s="13">
        <v>1</v>
      </c>
      <c r="N730" s="14"/>
      <c r="O730" s="14"/>
      <c r="P730" s="14"/>
      <c r="Q730" s="14"/>
      <c r="R730" s="14"/>
      <c r="S730" s="14"/>
    </row>
    <row r="731" spans="1:19" ht="52.15" customHeight="1" x14ac:dyDescent="0.2">
      <c r="A731" s="367" t="str">
        <f>[3]Лист_1!C553</f>
        <v>Палатка УСТ-56</v>
      </c>
      <c r="B731" s="368"/>
      <c r="C731" s="368"/>
      <c r="D731" s="369"/>
      <c r="E731" s="13">
        <v>3351</v>
      </c>
      <c r="F731" s="13" t="s">
        <v>542</v>
      </c>
      <c r="G731" s="97"/>
      <c r="H731" s="97" t="str">
        <f>[3]Лист_1!J553</f>
        <v>1.101.06.121/1</v>
      </c>
      <c r="I731" s="13">
        <v>2010</v>
      </c>
      <c r="J731" s="98">
        <f>[3]Лист_1!N553</f>
        <v>45000</v>
      </c>
      <c r="K731" s="97"/>
      <c r="L731" s="13">
        <v>1</v>
      </c>
      <c r="M731" s="13">
        <v>1</v>
      </c>
      <c r="N731" s="14"/>
      <c r="O731" s="14"/>
      <c r="P731" s="14"/>
      <c r="Q731" s="14"/>
      <c r="R731" s="14"/>
      <c r="S731" s="14"/>
    </row>
    <row r="732" spans="1:19" ht="52.15" customHeight="1" x14ac:dyDescent="0.2">
      <c r="A732" s="367" t="str">
        <f>[3]Лист_1!C554</f>
        <v>Стеллаж складской СС-011</v>
      </c>
      <c r="B732" s="368"/>
      <c r="C732" s="368"/>
      <c r="D732" s="369"/>
      <c r="E732" s="13">
        <v>3352</v>
      </c>
      <c r="F732" s="13" t="s">
        <v>542</v>
      </c>
      <c r="G732" s="97"/>
      <c r="H732" s="97" t="str">
        <f>[3]Лист_1!J554</f>
        <v>31065306</v>
      </c>
      <c r="I732" s="13">
        <v>2012</v>
      </c>
      <c r="J732" s="98">
        <f>[3]Лист_1!N554</f>
        <v>3085</v>
      </c>
      <c r="K732" s="97"/>
      <c r="L732" s="13">
        <v>1</v>
      </c>
      <c r="M732" s="13">
        <v>1</v>
      </c>
      <c r="N732" s="14"/>
      <c r="O732" s="14"/>
      <c r="P732" s="14"/>
      <c r="Q732" s="14"/>
      <c r="R732" s="14"/>
      <c r="S732" s="14"/>
    </row>
    <row r="733" spans="1:19" ht="52.15" customHeight="1" x14ac:dyDescent="0.2">
      <c r="A733" s="367" t="str">
        <f>[3]Лист_1!C555</f>
        <v>Полевая кухня</v>
      </c>
      <c r="B733" s="368"/>
      <c r="C733" s="368"/>
      <c r="D733" s="369"/>
      <c r="E733" s="13">
        <v>3353</v>
      </c>
      <c r="F733" s="13" t="s">
        <v>542</v>
      </c>
      <c r="G733" s="97"/>
      <c r="H733" s="97" t="str">
        <f>[3]Лист_1!J555</f>
        <v>1.01.04.024</v>
      </c>
      <c r="I733" s="13">
        <v>2009</v>
      </c>
      <c r="J733" s="98">
        <f>[3]Лист_1!N555</f>
        <v>13728</v>
      </c>
      <c r="K733" s="97"/>
      <c r="L733" s="13">
        <v>1</v>
      </c>
      <c r="M733" s="13">
        <v>1</v>
      </c>
      <c r="N733" s="14"/>
      <c r="O733" s="14"/>
      <c r="P733" s="14"/>
      <c r="Q733" s="14"/>
      <c r="R733" s="14"/>
      <c r="S733" s="14"/>
    </row>
    <row r="734" spans="1:19" ht="52.15" customHeight="1" x14ac:dyDescent="0.2">
      <c r="A734" s="367" t="str">
        <f>[3]Лист_1!C556</f>
        <v>Наковальня 95 кг</v>
      </c>
      <c r="B734" s="368"/>
      <c r="C734" s="368"/>
      <c r="D734" s="369"/>
      <c r="E734" s="13">
        <v>3354</v>
      </c>
      <c r="F734" s="13" t="s">
        <v>542</v>
      </c>
      <c r="G734" s="97"/>
      <c r="H734" s="97" t="str">
        <f>[3]Лист_1!J556</f>
        <v>101060001984</v>
      </c>
      <c r="I734" s="13">
        <v>2011</v>
      </c>
      <c r="J734" s="98">
        <f>[3]Лист_1!N556</f>
        <v>5540</v>
      </c>
      <c r="K734" s="97"/>
      <c r="L734" s="13">
        <v>1</v>
      </c>
      <c r="M734" s="13">
        <v>1</v>
      </c>
      <c r="N734" s="14"/>
      <c r="O734" s="14"/>
      <c r="P734" s="14"/>
      <c r="Q734" s="14"/>
      <c r="R734" s="14"/>
      <c r="S734" s="14"/>
    </row>
    <row r="735" spans="1:19" ht="52.15" customHeight="1" x14ac:dyDescent="0.2">
      <c r="A735" s="367" t="str">
        <f>[3]Лист_1!C557</f>
        <v>Стеллаж складской СС-011</v>
      </c>
      <c r="B735" s="368"/>
      <c r="C735" s="368"/>
      <c r="D735" s="369"/>
      <c r="E735" s="13">
        <v>3355</v>
      </c>
      <c r="F735" s="13" t="s">
        <v>542</v>
      </c>
      <c r="G735" s="97"/>
      <c r="H735" s="97" t="str">
        <f>[3]Лист_1!J557</f>
        <v>31065307</v>
      </c>
      <c r="I735" s="13">
        <v>2012</v>
      </c>
      <c r="J735" s="98">
        <f>[3]Лист_1!N557</f>
        <v>3085</v>
      </c>
      <c r="K735" s="97"/>
      <c r="L735" s="13">
        <v>1</v>
      </c>
      <c r="M735" s="13">
        <v>1</v>
      </c>
      <c r="N735" s="14"/>
      <c r="O735" s="14"/>
      <c r="P735" s="14"/>
      <c r="Q735" s="14"/>
      <c r="R735" s="14"/>
      <c r="S735" s="14"/>
    </row>
    <row r="736" spans="1:19" ht="52.15" customHeight="1" x14ac:dyDescent="0.2">
      <c r="A736" s="367" t="str">
        <f>[3]Лист_1!C558</f>
        <v>Кухня полевая КП-130</v>
      </c>
      <c r="B736" s="368"/>
      <c r="C736" s="368"/>
      <c r="D736" s="369"/>
      <c r="E736" s="13">
        <v>3356</v>
      </c>
      <c r="F736" s="13" t="s">
        <v>542</v>
      </c>
      <c r="G736" s="97"/>
      <c r="H736" s="97" t="str">
        <f>[3]Лист_1!J558</f>
        <v>1010361100000178</v>
      </c>
      <c r="I736" s="13">
        <v>2012</v>
      </c>
      <c r="J736" s="98">
        <f>[3]Лист_1!N558</f>
        <v>80000</v>
      </c>
      <c r="K736" s="97"/>
      <c r="L736" s="13">
        <v>1</v>
      </c>
      <c r="M736" s="13">
        <v>1</v>
      </c>
      <c r="N736" s="14"/>
      <c r="O736" s="14"/>
      <c r="P736" s="14"/>
      <c r="Q736" s="14"/>
      <c r="R736" s="14"/>
      <c r="S736" s="14"/>
    </row>
    <row r="737" spans="1:19" ht="52.15" customHeight="1" x14ac:dyDescent="0.2">
      <c r="A737" s="367" t="str">
        <f>[3]Лист_1!C559</f>
        <v>Кухня полевая П30</v>
      </c>
      <c r="B737" s="368"/>
      <c r="C737" s="368"/>
      <c r="D737" s="369"/>
      <c r="E737" s="13">
        <v>3357</v>
      </c>
      <c r="F737" s="13" t="s">
        <v>542</v>
      </c>
      <c r="G737" s="97"/>
      <c r="H737" s="101" t="str">
        <f>[3]Лист_1!J559</f>
        <v>корр00000000000000000000000028</v>
      </c>
      <c r="I737" s="13">
        <v>2013</v>
      </c>
      <c r="J737" s="98">
        <f>[3]Лист_1!N559</f>
        <v>42500</v>
      </c>
      <c r="K737" s="97"/>
      <c r="L737" s="13">
        <v>1</v>
      </c>
      <c r="M737" s="13">
        <v>1</v>
      </c>
      <c r="N737" s="14"/>
      <c r="O737" s="14"/>
      <c r="P737" s="14"/>
      <c r="Q737" s="14"/>
      <c r="R737" s="14"/>
      <c r="S737" s="14"/>
    </row>
    <row r="738" spans="1:19" ht="52.15" customHeight="1" x14ac:dyDescent="0.2">
      <c r="A738" s="367" t="str">
        <f>[3]Лист_1!C560</f>
        <v>Мобильный стенд 2*3м</v>
      </c>
      <c r="B738" s="368"/>
      <c r="C738" s="368"/>
      <c r="D738" s="369"/>
      <c r="E738" s="13">
        <v>3358</v>
      </c>
      <c r="F738" s="13" t="s">
        <v>542</v>
      </c>
      <c r="G738" s="97"/>
      <c r="H738" s="97" t="str">
        <f>[3]Лист_1!J560</f>
        <v>1031</v>
      </c>
      <c r="I738" s="13">
        <v>2014</v>
      </c>
      <c r="J738" s="98">
        <f>[3]Лист_1!N560</f>
        <v>3500</v>
      </c>
      <c r="K738" s="97"/>
      <c r="L738" s="13">
        <v>1</v>
      </c>
      <c r="M738" s="13">
        <v>1</v>
      </c>
      <c r="N738" s="14"/>
      <c r="O738" s="14"/>
      <c r="P738" s="14"/>
      <c r="Q738" s="14"/>
      <c r="R738" s="14"/>
      <c r="S738" s="14"/>
    </row>
    <row r="739" spans="1:19" ht="52.15" customHeight="1" x14ac:dyDescent="0.2">
      <c r="A739" s="367" t="str">
        <f>[3]Лист_1!C561</f>
        <v>Бак для воды 220л "Анион"</v>
      </c>
      <c r="B739" s="368"/>
      <c r="C739" s="368"/>
      <c r="D739" s="369"/>
      <c r="E739" s="13">
        <v>3359</v>
      </c>
      <c r="F739" s="13" t="s">
        <v>542</v>
      </c>
      <c r="G739" s="97"/>
      <c r="H739" s="97" t="str">
        <f>[3]Лист_1!J561</f>
        <v>31036119</v>
      </c>
      <c r="I739" s="13">
        <v>2012</v>
      </c>
      <c r="J739" s="98">
        <f>[3]Лист_1!N561</f>
        <v>4500</v>
      </c>
      <c r="K739" s="97"/>
      <c r="L739" s="13">
        <v>1</v>
      </c>
      <c r="M739" s="13">
        <v>1</v>
      </c>
      <c r="N739" s="14"/>
      <c r="O739" s="14"/>
      <c r="P739" s="14"/>
      <c r="Q739" s="14"/>
      <c r="R739" s="14"/>
      <c r="S739" s="14"/>
    </row>
    <row r="740" spans="1:19" ht="52.15" customHeight="1" x14ac:dyDescent="0.2">
      <c r="A740" s="367" t="str">
        <f>[3]Лист_1!C562</f>
        <v>Бак для воды 220л "Анион"</v>
      </c>
      <c r="B740" s="368"/>
      <c r="C740" s="368"/>
      <c r="D740" s="369"/>
      <c r="E740" s="13">
        <v>3360</v>
      </c>
      <c r="F740" s="13" t="s">
        <v>542</v>
      </c>
      <c r="G740" s="97"/>
      <c r="H740" s="97" t="str">
        <f>[3]Лист_1!J562</f>
        <v>31036120</v>
      </c>
      <c r="I740" s="13">
        <v>2012</v>
      </c>
      <c r="J740" s="98">
        <f>[3]Лист_1!N562</f>
        <v>4500</v>
      </c>
      <c r="K740" s="97"/>
      <c r="L740" s="13">
        <v>1</v>
      </c>
      <c r="M740" s="13">
        <v>1</v>
      </c>
      <c r="N740" s="14"/>
      <c r="O740" s="14"/>
      <c r="P740" s="14"/>
      <c r="Q740" s="14"/>
      <c r="R740" s="14"/>
      <c r="S740" s="14"/>
    </row>
    <row r="741" spans="1:19" ht="52.15" customHeight="1" x14ac:dyDescent="0.2">
      <c r="A741" s="367" t="str">
        <f>[3]Лист_1!C563</f>
        <v>Комплект "Трибуна"</v>
      </c>
      <c r="B741" s="368"/>
      <c r="C741" s="368"/>
      <c r="D741" s="369"/>
      <c r="E741" s="13">
        <v>3361</v>
      </c>
      <c r="F741" s="13" t="s">
        <v>542</v>
      </c>
      <c r="G741" s="97"/>
      <c r="H741" s="97" t="str">
        <f>[3]Лист_1!J563</f>
        <v>101060001988</v>
      </c>
      <c r="I741" s="13">
        <v>2011</v>
      </c>
      <c r="J741" s="98">
        <f>[3]Лист_1!N563</f>
        <v>99950</v>
      </c>
      <c r="K741" s="97"/>
      <c r="L741" s="13">
        <v>1</v>
      </c>
      <c r="M741" s="13">
        <v>1</v>
      </c>
      <c r="N741" s="14"/>
      <c r="O741" s="14"/>
      <c r="P741" s="14"/>
      <c r="Q741" s="14"/>
      <c r="R741" s="14"/>
      <c r="S741" s="14"/>
    </row>
    <row r="742" spans="1:19" ht="52.15" customHeight="1" x14ac:dyDescent="0.2">
      <c r="A742" s="367" t="str">
        <f>[3]Лист_1!C564</f>
        <v>Оборудование газо-сварочное (переносной ОСА-10 ацетилен)</v>
      </c>
      <c r="B742" s="368"/>
      <c r="C742" s="368"/>
      <c r="D742" s="369"/>
      <c r="E742" s="13">
        <v>3362</v>
      </c>
      <c r="F742" s="13" t="s">
        <v>542</v>
      </c>
      <c r="G742" s="97"/>
      <c r="H742" s="97" t="str">
        <f>[3]Лист_1!J564</f>
        <v>П0000061</v>
      </c>
      <c r="I742" s="13">
        <v>2016</v>
      </c>
      <c r="J742" s="98">
        <f>[3]Лист_1!N564</f>
        <v>27267.3</v>
      </c>
      <c r="K742" s="97"/>
      <c r="L742" s="13">
        <v>1</v>
      </c>
      <c r="M742" s="13">
        <v>1</v>
      </c>
      <c r="N742" s="14"/>
      <c r="O742" s="14"/>
      <c r="P742" s="14"/>
      <c r="Q742" s="14"/>
      <c r="R742" s="14"/>
      <c r="S742" s="14"/>
    </row>
    <row r="743" spans="1:19" ht="52.15" customHeight="1" x14ac:dyDescent="0.2">
      <c r="A743" s="367" t="str">
        <f>[3]Лист_1!C565</f>
        <v>Стеллаж складской СС-011</v>
      </c>
      <c r="B743" s="368"/>
      <c r="C743" s="368"/>
      <c r="D743" s="369"/>
      <c r="E743" s="13">
        <v>3363</v>
      </c>
      <c r="F743" s="13" t="s">
        <v>542</v>
      </c>
      <c r="G743" s="97"/>
      <c r="H743" s="97" t="str">
        <f>[3]Лист_1!J565</f>
        <v>31065304</v>
      </c>
      <c r="I743" s="13">
        <v>2012</v>
      </c>
      <c r="J743" s="98">
        <f>[3]Лист_1!N565</f>
        <v>3085</v>
      </c>
      <c r="K743" s="97"/>
      <c r="L743" s="13">
        <v>1</v>
      </c>
      <c r="M743" s="13">
        <v>1</v>
      </c>
      <c r="N743" s="14"/>
      <c r="O743" s="14"/>
      <c r="P743" s="14"/>
      <c r="Q743" s="14"/>
      <c r="R743" s="14"/>
      <c r="S743" s="14"/>
    </row>
    <row r="744" spans="1:19" ht="52.15" customHeight="1" x14ac:dyDescent="0.2">
      <c r="A744" s="367" t="str">
        <f>[3]Лист_1!C566</f>
        <v>Шкаф металлический</v>
      </c>
      <c r="B744" s="368"/>
      <c r="C744" s="368"/>
      <c r="D744" s="369"/>
      <c r="E744" s="13">
        <v>3364</v>
      </c>
      <c r="F744" s="13" t="s">
        <v>542</v>
      </c>
      <c r="G744" s="97"/>
      <c r="H744" s="97" t="str">
        <f>[3]Лист_1!J566</f>
        <v>11</v>
      </c>
      <c r="I744" s="13">
        <v>2000</v>
      </c>
      <c r="J744" s="98">
        <f>[3]Лист_1!N566</f>
        <v>3239.77</v>
      </c>
      <c r="K744" s="97"/>
      <c r="L744" s="13">
        <v>1</v>
      </c>
      <c r="M744" s="13">
        <v>1</v>
      </c>
      <c r="N744" s="14"/>
      <c r="O744" s="14"/>
      <c r="P744" s="14"/>
      <c r="Q744" s="14"/>
      <c r="R744" s="14"/>
      <c r="S744" s="14"/>
    </row>
    <row r="745" spans="1:19" ht="52.15" customHeight="1" x14ac:dyDescent="0.2">
      <c r="A745" s="367" t="str">
        <f>[3]Лист_1!C567</f>
        <v>Палатка УСТ-56</v>
      </c>
      <c r="B745" s="368"/>
      <c r="C745" s="368"/>
      <c r="D745" s="369"/>
      <c r="E745" s="13">
        <v>3365</v>
      </c>
      <c r="F745" s="13" t="s">
        <v>542</v>
      </c>
      <c r="G745" s="97"/>
      <c r="H745" s="97" t="str">
        <f>[3]Лист_1!J567</f>
        <v>1.101.06.121/2</v>
      </c>
      <c r="I745" s="13">
        <v>2010</v>
      </c>
      <c r="J745" s="98">
        <f>[3]Лист_1!N567</f>
        <v>45000</v>
      </c>
      <c r="K745" s="97"/>
      <c r="L745" s="13">
        <v>1</v>
      </c>
      <c r="M745" s="13">
        <v>1</v>
      </c>
      <c r="N745" s="14"/>
      <c r="O745" s="14"/>
      <c r="P745" s="14"/>
      <c r="Q745" s="14"/>
      <c r="R745" s="14"/>
      <c r="S745" s="14"/>
    </row>
    <row r="746" spans="1:19" ht="52.15" customHeight="1" x14ac:dyDescent="0.2">
      <c r="A746" s="367" t="str">
        <f>[3]Лист_1!C568</f>
        <v>Тепловая газовая пушка</v>
      </c>
      <c r="B746" s="368"/>
      <c r="C746" s="368"/>
      <c r="D746" s="369"/>
      <c r="E746" s="13">
        <v>3366</v>
      </c>
      <c r="F746" s="13" t="s">
        <v>542</v>
      </c>
      <c r="G746" s="97"/>
      <c r="H746" s="97" t="str">
        <f>[3]Лист_1!J568</f>
        <v>362012178</v>
      </c>
      <c r="I746" s="13">
        <v>2012</v>
      </c>
      <c r="J746" s="98">
        <f>[3]Лист_1!N568</f>
        <v>15305</v>
      </c>
      <c r="K746" s="97"/>
      <c r="L746" s="13">
        <v>1</v>
      </c>
      <c r="M746" s="13">
        <v>1</v>
      </c>
      <c r="N746" s="14"/>
      <c r="O746" s="14"/>
      <c r="P746" s="14"/>
      <c r="Q746" s="14"/>
      <c r="R746" s="14"/>
      <c r="S746" s="14"/>
    </row>
    <row r="747" spans="1:19" ht="52.15" customHeight="1" x14ac:dyDescent="0.2">
      <c r="A747" s="367" t="str">
        <f>[3]Лист_1!C569</f>
        <v>Кондиционер</v>
      </c>
      <c r="B747" s="368"/>
      <c r="C747" s="368"/>
      <c r="D747" s="369"/>
      <c r="E747" s="13">
        <v>3367</v>
      </c>
      <c r="F747" s="13" t="s">
        <v>542</v>
      </c>
      <c r="G747" s="97"/>
      <c r="H747" s="97" t="str">
        <f>[3]Лист_1!J569</f>
        <v>П0000143</v>
      </c>
      <c r="I747" s="13">
        <v>2017</v>
      </c>
      <c r="J747" s="98">
        <f>[3]Лист_1!N569</f>
        <v>90990</v>
      </c>
      <c r="K747" s="97"/>
      <c r="L747" s="13">
        <v>1</v>
      </c>
      <c r="M747" s="13">
        <v>1</v>
      </c>
      <c r="N747" s="14"/>
      <c r="O747" s="14"/>
      <c r="P747" s="14"/>
      <c r="Q747" s="14"/>
      <c r="R747" s="14"/>
      <c r="S747" s="14"/>
    </row>
    <row r="748" spans="1:19" ht="52.15" customHeight="1" x14ac:dyDescent="0.2">
      <c r="A748" s="367" t="str">
        <f>[3]Лист_1!C570</f>
        <v>Контейнер для мусора</v>
      </c>
      <c r="B748" s="368"/>
      <c r="C748" s="368"/>
      <c r="D748" s="369"/>
      <c r="E748" s="13">
        <v>3368</v>
      </c>
      <c r="F748" s="13" t="s">
        <v>542</v>
      </c>
      <c r="G748" s="97"/>
      <c r="H748" s="97" t="str">
        <f>[3]Лист_1!J570</f>
        <v>31036226</v>
      </c>
      <c r="I748" s="13">
        <v>2012</v>
      </c>
      <c r="J748" s="98">
        <f>[3]Лист_1!N570</f>
        <v>9390</v>
      </c>
      <c r="K748" s="97"/>
      <c r="L748" s="13">
        <v>1</v>
      </c>
      <c r="M748" s="13">
        <v>1</v>
      </c>
      <c r="N748" s="14"/>
      <c r="O748" s="14"/>
      <c r="P748" s="14"/>
      <c r="Q748" s="14"/>
      <c r="R748" s="14"/>
      <c r="S748" s="14"/>
    </row>
    <row r="749" spans="1:19" ht="52.15" customHeight="1" x14ac:dyDescent="0.2">
      <c r="A749" s="367" t="str">
        <f>[3]Лист_1!C571</f>
        <v>Коньтейнер для мусора</v>
      </c>
      <c r="B749" s="368"/>
      <c r="C749" s="368"/>
      <c r="D749" s="369"/>
      <c r="E749" s="13">
        <v>3369</v>
      </c>
      <c r="F749" s="13" t="s">
        <v>542</v>
      </c>
      <c r="G749" s="97"/>
      <c r="H749" s="97" t="str">
        <f>[3]Лист_1!J571</f>
        <v>31036227</v>
      </c>
      <c r="I749" s="13">
        <v>2012</v>
      </c>
      <c r="J749" s="98">
        <f>[3]Лист_1!N571</f>
        <v>9390</v>
      </c>
      <c r="K749" s="97"/>
      <c r="L749" s="13">
        <v>1</v>
      </c>
      <c r="M749" s="13">
        <v>1</v>
      </c>
      <c r="N749" s="14"/>
      <c r="O749" s="14"/>
      <c r="P749" s="14"/>
      <c r="Q749" s="14"/>
      <c r="R749" s="14"/>
      <c r="S749" s="14"/>
    </row>
    <row r="750" spans="1:19" ht="52.15" customHeight="1" x14ac:dyDescent="0.2">
      <c r="A750" s="367" t="str">
        <f>[3]Лист_1!C572</f>
        <v>Универсальная лестница трехсекционная 3*16 9316 Алюмет</v>
      </c>
      <c r="B750" s="368"/>
      <c r="C750" s="368"/>
      <c r="D750" s="369"/>
      <c r="E750" s="13">
        <v>3370</v>
      </c>
      <c r="F750" s="13" t="s">
        <v>542</v>
      </c>
      <c r="G750" s="97"/>
      <c r="H750" s="97" t="str">
        <f>[3]Лист_1!J572</f>
        <v>П0000078</v>
      </c>
      <c r="I750" s="13">
        <v>2016</v>
      </c>
      <c r="J750" s="98">
        <f>[3]Лист_1!N572</f>
        <v>28300</v>
      </c>
      <c r="K750" s="97"/>
      <c r="L750" s="13">
        <v>1</v>
      </c>
      <c r="M750" s="13">
        <v>1</v>
      </c>
      <c r="N750" s="14"/>
      <c r="O750" s="14"/>
      <c r="P750" s="14"/>
      <c r="Q750" s="14"/>
      <c r="R750" s="14"/>
      <c r="S750" s="14"/>
    </row>
    <row r="751" spans="1:19" ht="52.15" customHeight="1" x14ac:dyDescent="0.2">
      <c r="A751" s="367" t="str">
        <f>[3]Лист_1!C573</f>
        <v>Стеллаж складской СС-011</v>
      </c>
      <c r="B751" s="368"/>
      <c r="C751" s="368"/>
      <c r="D751" s="369"/>
      <c r="E751" s="13">
        <v>3371</v>
      </c>
      <c r="F751" s="13" t="s">
        <v>542</v>
      </c>
      <c r="G751" s="97"/>
      <c r="H751" s="97" t="str">
        <f>[3]Лист_1!J573</f>
        <v>31065301</v>
      </c>
      <c r="I751" s="13">
        <v>2012</v>
      </c>
      <c r="J751" s="98">
        <f>[3]Лист_1!N573</f>
        <v>3085</v>
      </c>
      <c r="K751" s="97"/>
      <c r="L751" s="13">
        <v>1</v>
      </c>
      <c r="M751" s="13">
        <v>1</v>
      </c>
      <c r="N751" s="14"/>
      <c r="O751" s="14"/>
      <c r="P751" s="14"/>
      <c r="Q751" s="14"/>
      <c r="R751" s="14"/>
      <c r="S751" s="14"/>
    </row>
    <row r="752" spans="1:19" ht="52.15" customHeight="1" x14ac:dyDescent="0.2">
      <c r="A752" s="367" t="str">
        <f>[3]Лист_1!C574</f>
        <v>Стеллаж складской СС-011</v>
      </c>
      <c r="B752" s="368"/>
      <c r="C752" s="368"/>
      <c r="D752" s="369"/>
      <c r="E752" s="13">
        <v>3372</v>
      </c>
      <c r="F752" s="13" t="s">
        <v>542</v>
      </c>
      <c r="G752" s="97"/>
      <c r="H752" s="97" t="str">
        <f>[3]Лист_1!J574</f>
        <v>31065302</v>
      </c>
      <c r="I752" s="13">
        <v>2012</v>
      </c>
      <c r="J752" s="98">
        <f>[3]Лист_1!N574</f>
        <v>3085</v>
      </c>
      <c r="K752" s="97"/>
      <c r="L752" s="13">
        <v>1</v>
      </c>
      <c r="M752" s="13">
        <v>1</v>
      </c>
      <c r="N752" s="14"/>
      <c r="O752" s="14"/>
      <c r="P752" s="14"/>
      <c r="Q752" s="14"/>
      <c r="R752" s="14"/>
      <c r="S752" s="14"/>
    </row>
    <row r="753" spans="1:19" ht="52.15" customHeight="1" x14ac:dyDescent="0.2">
      <c r="A753" s="367" t="str">
        <f>[3]Лист_1!C575</f>
        <v>Стеллаж складской СС-011</v>
      </c>
      <c r="B753" s="368"/>
      <c r="C753" s="368"/>
      <c r="D753" s="369"/>
      <c r="E753" s="13">
        <v>3373</v>
      </c>
      <c r="F753" s="13" t="s">
        <v>542</v>
      </c>
      <c r="G753" s="97"/>
      <c r="H753" s="97" t="str">
        <f>[3]Лист_1!J575</f>
        <v>31065303</v>
      </c>
      <c r="I753" s="13">
        <v>2012</v>
      </c>
      <c r="J753" s="98">
        <f>[3]Лист_1!N575</f>
        <v>3085</v>
      </c>
      <c r="K753" s="97"/>
      <c r="L753" s="13">
        <v>1</v>
      </c>
      <c r="M753" s="13">
        <v>1</v>
      </c>
      <c r="N753" s="14"/>
      <c r="O753" s="14"/>
      <c r="P753" s="14"/>
      <c r="Q753" s="14"/>
      <c r="R753" s="14"/>
      <c r="S753" s="14"/>
    </row>
    <row r="754" spans="1:19" ht="52.15" customHeight="1" x14ac:dyDescent="0.2">
      <c r="A754" s="367" t="str">
        <f>[3]Лист_1!C576</f>
        <v>Стеллаж складской СС-011</v>
      </c>
      <c r="B754" s="368"/>
      <c r="C754" s="368"/>
      <c r="D754" s="369"/>
      <c r="E754" s="13">
        <v>3374</v>
      </c>
      <c r="F754" s="13" t="s">
        <v>542</v>
      </c>
      <c r="G754" s="97"/>
      <c r="H754" s="97" t="str">
        <f>[3]Лист_1!J576</f>
        <v>31065305</v>
      </c>
      <c r="I754" s="13">
        <v>2012</v>
      </c>
      <c r="J754" s="98">
        <f>[3]Лист_1!N576</f>
        <v>3085</v>
      </c>
      <c r="K754" s="97"/>
      <c r="L754" s="13">
        <v>1</v>
      </c>
      <c r="M754" s="13">
        <v>1</v>
      </c>
      <c r="N754" s="14"/>
      <c r="O754" s="14"/>
      <c r="P754" s="14"/>
      <c r="Q754" s="14"/>
      <c r="R754" s="14"/>
      <c r="S754" s="14"/>
    </row>
    <row r="755" spans="1:19" ht="52.15" customHeight="1" x14ac:dyDescent="0.2">
      <c r="A755" s="367" t="str">
        <f>[3]Лист_1!C577</f>
        <v>Генератор Вепрь АБП 6-230 ВР-БГС</v>
      </c>
      <c r="B755" s="368"/>
      <c r="C755" s="368"/>
      <c r="D755" s="369"/>
      <c r="E755" s="13">
        <v>3375</v>
      </c>
      <c r="F755" s="13" t="s">
        <v>542</v>
      </c>
      <c r="G755" s="97"/>
      <c r="H755" s="97" t="str">
        <f>[3]Лист_1!J577</f>
        <v>1.101.04.017</v>
      </c>
      <c r="I755" s="13">
        <v>2007</v>
      </c>
      <c r="J755" s="98">
        <f>[3]Лист_1!N577</f>
        <v>57000</v>
      </c>
      <c r="K755" s="97"/>
      <c r="L755" s="13">
        <v>1</v>
      </c>
      <c r="M755" s="13">
        <v>1</v>
      </c>
      <c r="N755" s="14"/>
      <c r="O755" s="14"/>
      <c r="P755" s="14"/>
      <c r="Q755" s="14"/>
      <c r="R755" s="14"/>
      <c r="S755" s="14"/>
    </row>
    <row r="756" spans="1:19" ht="52.15" customHeight="1" x14ac:dyDescent="0.2">
      <c r="A756" s="367" t="str">
        <f>[3]Лист_1!C578</f>
        <v>Инвентарь для пейнтбола -комплект наувных укрытий</v>
      </c>
      <c r="B756" s="368"/>
      <c r="C756" s="368"/>
      <c r="D756" s="369"/>
      <c r="E756" s="13">
        <v>3376</v>
      </c>
      <c r="F756" s="13" t="s">
        <v>542</v>
      </c>
      <c r="G756" s="97"/>
      <c r="H756" s="97" t="str">
        <f>[3]Лист_1!J578</f>
        <v>1.01.06.037.1</v>
      </c>
      <c r="I756" s="13">
        <v>2008</v>
      </c>
      <c r="J756" s="98">
        <f>[3]Лист_1!N578</f>
        <v>11200</v>
      </c>
      <c r="K756" s="97"/>
      <c r="L756" s="13">
        <v>1</v>
      </c>
      <c r="M756" s="13">
        <v>1</v>
      </c>
      <c r="N756" s="14"/>
      <c r="O756" s="14"/>
      <c r="P756" s="14"/>
      <c r="Q756" s="14"/>
      <c r="R756" s="14"/>
      <c r="S756" s="14"/>
    </row>
    <row r="757" spans="1:19" ht="52.15" customHeight="1" x14ac:dyDescent="0.2">
      <c r="A757" s="374" t="str">
        <f>[3]Лист_1!C579</f>
        <v>Инвентарь для пейнтбола -комплект наувных укрытий</v>
      </c>
      <c r="B757" s="375"/>
      <c r="C757" s="375"/>
      <c r="D757" s="376"/>
      <c r="E757" s="13">
        <v>3377</v>
      </c>
      <c r="F757" s="13" t="s">
        <v>542</v>
      </c>
      <c r="G757" s="97"/>
      <c r="H757" s="97" t="str">
        <f>[3]Лист_1!J579</f>
        <v>1.101.06.036.1</v>
      </c>
      <c r="I757" s="13">
        <v>2008</v>
      </c>
      <c r="J757" s="98">
        <f>[3]Лист_1!N579</f>
        <v>11200</v>
      </c>
      <c r="K757" s="97"/>
      <c r="L757" s="13">
        <v>1</v>
      </c>
      <c r="M757" s="13">
        <v>1</v>
      </c>
      <c r="N757" s="14"/>
      <c r="O757" s="14"/>
      <c r="P757" s="14"/>
      <c r="Q757" s="14"/>
      <c r="R757" s="14"/>
      <c r="S757" s="14"/>
    </row>
    <row r="758" spans="1:19" ht="52.15" customHeight="1" x14ac:dyDescent="0.2">
      <c r="A758" s="367" t="str">
        <f>[3]Лист_1!C581</f>
        <v>Тумба приставная*</v>
      </c>
      <c r="B758" s="368"/>
      <c r="C758" s="368"/>
      <c r="D758" s="369"/>
      <c r="E758" s="13">
        <v>3378</v>
      </c>
      <c r="F758" s="13" t="s">
        <v>744</v>
      </c>
      <c r="G758" s="97"/>
      <c r="H758" s="101" t="str">
        <f>[3]Лист_1!J581</f>
        <v>корр00000000000000000000000020</v>
      </c>
      <c r="I758" s="13">
        <v>2013</v>
      </c>
      <c r="J758" s="98">
        <f>[3]Лист_1!N581</f>
        <v>5000</v>
      </c>
      <c r="K758" s="97"/>
      <c r="L758" s="13">
        <v>1</v>
      </c>
      <c r="M758" s="13">
        <v>1</v>
      </c>
      <c r="N758" s="14"/>
      <c r="O758" s="14"/>
      <c r="P758" s="14"/>
      <c r="Q758" s="14"/>
      <c r="R758" s="14"/>
      <c r="S758" s="14"/>
    </row>
    <row r="759" spans="1:19" ht="52.15" customHeight="1" x14ac:dyDescent="0.2">
      <c r="A759" s="367" t="str">
        <f>[3]Лист_1!C582</f>
        <v>Скамья</v>
      </c>
      <c r="B759" s="368"/>
      <c r="C759" s="368"/>
      <c r="D759" s="369"/>
      <c r="E759" s="13">
        <v>3379</v>
      </c>
      <c r="F759" s="13" t="s">
        <v>744</v>
      </c>
      <c r="G759" s="97"/>
      <c r="H759" s="101" t="str">
        <f>[3]Лист_1!J582</f>
        <v>корр00000000000000000000000047</v>
      </c>
      <c r="I759" s="13">
        <v>2013</v>
      </c>
      <c r="J759" s="98">
        <f>[3]Лист_1!N582</f>
        <v>4650</v>
      </c>
      <c r="K759" s="97"/>
      <c r="L759" s="13">
        <v>1</v>
      </c>
      <c r="M759" s="13">
        <v>1</v>
      </c>
      <c r="N759" s="14"/>
      <c r="O759" s="14"/>
      <c r="P759" s="14"/>
      <c r="Q759" s="14"/>
      <c r="R759" s="14"/>
      <c r="S759" s="14"/>
    </row>
    <row r="760" spans="1:19" ht="52.15" customHeight="1" x14ac:dyDescent="0.2">
      <c r="A760" s="367" t="str">
        <f>[3]Лист_1!C583</f>
        <v>Мешок боксерский</v>
      </c>
      <c r="B760" s="368"/>
      <c r="C760" s="368"/>
      <c r="D760" s="369"/>
      <c r="E760" s="13">
        <v>3380</v>
      </c>
      <c r="F760" s="13" t="s">
        <v>744</v>
      </c>
      <c r="G760" s="97"/>
      <c r="H760" s="101" t="str">
        <f>[3]Лист_1!J583</f>
        <v>903</v>
      </c>
      <c r="I760" s="13">
        <v>2014</v>
      </c>
      <c r="J760" s="98">
        <f>[3]Лист_1!N583</f>
        <v>3500</v>
      </c>
      <c r="K760" s="97"/>
      <c r="L760" s="13">
        <v>1</v>
      </c>
      <c r="M760" s="13">
        <v>1</v>
      </c>
      <c r="N760" s="14"/>
      <c r="O760" s="14"/>
      <c r="P760" s="14"/>
      <c r="Q760" s="14"/>
      <c r="R760" s="14"/>
      <c r="S760" s="14"/>
    </row>
    <row r="761" spans="1:19" ht="52.15" customHeight="1" x14ac:dyDescent="0.2">
      <c r="A761" s="367" t="str">
        <f>[3]Лист_1!C584</f>
        <v>Мешок боксерский</v>
      </c>
      <c r="B761" s="368"/>
      <c r="C761" s="368"/>
      <c r="D761" s="369"/>
      <c r="E761" s="13">
        <v>3381</v>
      </c>
      <c r="F761" s="13" t="s">
        <v>744</v>
      </c>
      <c r="G761" s="97"/>
      <c r="H761" s="101" t="str">
        <f>[3]Лист_1!J584</f>
        <v>904</v>
      </c>
      <c r="I761" s="13">
        <v>2014</v>
      </c>
      <c r="J761" s="98">
        <f>[3]Лист_1!N584</f>
        <v>3500</v>
      </c>
      <c r="K761" s="97"/>
      <c r="L761" s="13">
        <v>1</v>
      </c>
      <c r="M761" s="13">
        <v>1</v>
      </c>
      <c r="N761" s="14"/>
      <c r="O761" s="14"/>
      <c r="P761" s="14"/>
      <c r="Q761" s="14"/>
      <c r="R761" s="14"/>
      <c r="S761" s="14"/>
    </row>
    <row r="762" spans="1:19" ht="52.15" customHeight="1" x14ac:dyDescent="0.2">
      <c r="A762" s="367" t="str">
        <f>[3]Лист_1!C585</f>
        <v>Подушка настенная боксерская</v>
      </c>
      <c r="B762" s="368"/>
      <c r="C762" s="368"/>
      <c r="D762" s="369"/>
      <c r="E762" s="13">
        <v>3382</v>
      </c>
      <c r="F762" s="13" t="s">
        <v>744</v>
      </c>
      <c r="G762" s="97"/>
      <c r="H762" s="101" t="str">
        <f>[3]Лист_1!J585</f>
        <v>906</v>
      </c>
      <c r="I762" s="13">
        <v>2014</v>
      </c>
      <c r="J762" s="98">
        <f>[3]Лист_1!N585</f>
        <v>9500</v>
      </c>
      <c r="K762" s="97"/>
      <c r="L762" s="13">
        <v>1</v>
      </c>
      <c r="M762" s="13">
        <v>1</v>
      </c>
      <c r="N762" s="14"/>
      <c r="O762" s="14"/>
      <c r="P762" s="14"/>
      <c r="Q762" s="14"/>
      <c r="R762" s="14"/>
      <c r="S762" s="14"/>
    </row>
    <row r="763" spans="1:19" ht="52.15" customHeight="1" x14ac:dyDescent="0.2">
      <c r="A763" s="367" t="str">
        <f>[3]Лист_1!C586</f>
        <v>Кабинка металлическая д/раздевалки</v>
      </c>
      <c r="B763" s="368"/>
      <c r="C763" s="368"/>
      <c r="D763" s="369"/>
      <c r="E763" s="13">
        <v>3383</v>
      </c>
      <c r="F763" s="13" t="s">
        <v>744</v>
      </c>
      <c r="G763" s="97"/>
      <c r="H763" s="101" t="str">
        <f>[3]Лист_1!J586</f>
        <v>13600104</v>
      </c>
      <c r="I763" s="13">
        <v>2013</v>
      </c>
      <c r="J763" s="98">
        <f>[3]Лист_1!N586</f>
        <v>5000.25</v>
      </c>
      <c r="K763" s="97"/>
      <c r="L763" s="13">
        <v>1</v>
      </c>
      <c r="M763" s="13">
        <v>1</v>
      </c>
      <c r="N763" s="14"/>
      <c r="O763" s="14"/>
      <c r="P763" s="14"/>
      <c r="Q763" s="14"/>
      <c r="R763" s="14"/>
      <c r="S763" s="14"/>
    </row>
    <row r="764" spans="1:19" ht="52.15" customHeight="1" x14ac:dyDescent="0.2">
      <c r="A764" s="367" t="str">
        <f>[3]Лист_1!C587</f>
        <v>Кабинка металлическая д/раздевалки</v>
      </c>
      <c r="B764" s="368"/>
      <c r="C764" s="368"/>
      <c r="D764" s="369"/>
      <c r="E764" s="13">
        <v>3384</v>
      </c>
      <c r="F764" s="13" t="s">
        <v>744</v>
      </c>
      <c r="G764" s="97"/>
      <c r="H764" s="101" t="str">
        <f>[3]Лист_1!J587</f>
        <v>13600103</v>
      </c>
      <c r="I764" s="13">
        <v>2013</v>
      </c>
      <c r="J764" s="98">
        <f>[3]Лист_1!N587</f>
        <v>5000.25</v>
      </c>
      <c r="K764" s="97"/>
      <c r="L764" s="13">
        <v>1</v>
      </c>
      <c r="M764" s="13">
        <v>1</v>
      </c>
      <c r="N764" s="14"/>
      <c r="O764" s="14"/>
      <c r="P764" s="14"/>
      <c r="Q764" s="14"/>
      <c r="R764" s="14"/>
      <c r="S764" s="14"/>
    </row>
    <row r="765" spans="1:19" ht="52.15" customHeight="1" x14ac:dyDescent="0.2">
      <c r="A765" s="367" t="str">
        <f>[3]Лист_1!C588</f>
        <v>Скамья</v>
      </c>
      <c r="B765" s="368"/>
      <c r="C765" s="368"/>
      <c r="D765" s="369"/>
      <c r="E765" s="13">
        <v>3385</v>
      </c>
      <c r="F765" s="13" t="s">
        <v>744</v>
      </c>
      <c r="G765" s="97"/>
      <c r="H765" s="101" t="str">
        <f>[3]Лист_1!J588</f>
        <v>31036124</v>
      </c>
      <c r="I765" s="13">
        <v>2012</v>
      </c>
      <c r="J765" s="98">
        <f>[3]Лист_1!N588</f>
        <v>6825</v>
      </c>
      <c r="K765" s="97"/>
      <c r="L765" s="13">
        <v>1</v>
      </c>
      <c r="M765" s="13">
        <v>1</v>
      </c>
      <c r="N765" s="14"/>
      <c r="O765" s="14"/>
      <c r="P765" s="14"/>
      <c r="Q765" s="14"/>
      <c r="R765" s="14"/>
      <c r="S765" s="14"/>
    </row>
    <row r="766" spans="1:19" ht="52.15" customHeight="1" x14ac:dyDescent="0.2">
      <c r="A766" s="367" t="str">
        <f>[3]Лист_1!C589</f>
        <v>Скамья</v>
      </c>
      <c r="B766" s="368"/>
      <c r="C766" s="368"/>
      <c r="D766" s="369"/>
      <c r="E766" s="13">
        <v>3386</v>
      </c>
      <c r="F766" s="13" t="s">
        <v>744</v>
      </c>
      <c r="G766" s="97"/>
      <c r="H766" s="101" t="str">
        <f>[3]Лист_1!J589</f>
        <v>корр00000000000000000000000049</v>
      </c>
      <c r="I766" s="13">
        <v>2013</v>
      </c>
      <c r="J766" s="98">
        <f>[3]Лист_1!N589</f>
        <v>4650</v>
      </c>
      <c r="K766" s="97"/>
      <c r="L766" s="13">
        <v>1</v>
      </c>
      <c r="M766" s="13">
        <v>1</v>
      </c>
      <c r="N766" s="14"/>
      <c r="O766" s="14"/>
      <c r="P766" s="14"/>
      <c r="Q766" s="14"/>
      <c r="R766" s="14"/>
      <c r="S766" s="14"/>
    </row>
    <row r="767" spans="1:19" ht="52.15" customHeight="1" x14ac:dyDescent="0.2">
      <c r="A767" s="367" t="str">
        <f>[3]Лист_1!C590</f>
        <v>Кабинка металлическая д/раздевалки</v>
      </c>
      <c r="B767" s="368"/>
      <c r="C767" s="368"/>
      <c r="D767" s="369"/>
      <c r="E767" s="13">
        <v>3387</v>
      </c>
      <c r="F767" s="13" t="s">
        <v>744</v>
      </c>
      <c r="G767" s="97"/>
      <c r="H767" s="101" t="str">
        <f>[3]Лист_1!J590</f>
        <v>13600102</v>
      </c>
      <c r="I767" s="13">
        <v>2013</v>
      </c>
      <c r="J767" s="98">
        <f>[3]Лист_1!N590</f>
        <v>5000.25</v>
      </c>
      <c r="K767" s="97"/>
      <c r="L767" s="13">
        <v>1</v>
      </c>
      <c r="M767" s="13">
        <v>1</v>
      </c>
      <c r="N767" s="14"/>
      <c r="O767" s="14"/>
      <c r="P767" s="14"/>
      <c r="Q767" s="14"/>
      <c r="R767" s="14"/>
      <c r="S767" s="14"/>
    </row>
    <row r="768" spans="1:19" ht="52.15" customHeight="1" x14ac:dyDescent="0.2">
      <c r="A768" s="367" t="str">
        <f>[3]Лист_1!C591</f>
        <v>Ресепшен Администрации</v>
      </c>
      <c r="B768" s="368"/>
      <c r="C768" s="368"/>
      <c r="D768" s="369"/>
      <c r="E768" s="13">
        <v>3388</v>
      </c>
      <c r="F768" s="13" t="s">
        <v>744</v>
      </c>
      <c r="G768" s="97"/>
      <c r="H768" s="101" t="str">
        <f>[3]Лист_1!J591</f>
        <v>корр00000000000000000000000013</v>
      </c>
      <c r="I768" s="13">
        <v>2013</v>
      </c>
      <c r="J768" s="98">
        <f>[3]Лист_1!N591</f>
        <v>10000</v>
      </c>
      <c r="K768" s="97"/>
      <c r="L768" s="13">
        <v>1</v>
      </c>
      <c r="M768" s="13">
        <v>1</v>
      </c>
      <c r="N768" s="14"/>
      <c r="O768" s="14"/>
      <c r="P768" s="14"/>
      <c r="Q768" s="14"/>
      <c r="R768" s="14"/>
      <c r="S768" s="14"/>
    </row>
    <row r="769" spans="1:19" ht="52.15" customHeight="1" x14ac:dyDescent="0.2">
      <c r="A769" s="367" t="str">
        <f>[3]Лист_1!C592</f>
        <v>Скамья</v>
      </c>
      <c r="B769" s="368"/>
      <c r="C769" s="368"/>
      <c r="D769" s="369"/>
      <c r="E769" s="13">
        <v>3389</v>
      </c>
      <c r="F769" s="13" t="s">
        <v>744</v>
      </c>
      <c r="G769" s="97"/>
      <c r="H769" s="101" t="str">
        <f>[3]Лист_1!J592</f>
        <v>31036122</v>
      </c>
      <c r="I769" s="13">
        <v>2012</v>
      </c>
      <c r="J769" s="98">
        <f>[3]Лист_1!N592</f>
        <v>6825</v>
      </c>
      <c r="K769" s="97"/>
      <c r="L769" s="13">
        <v>1</v>
      </c>
      <c r="M769" s="13">
        <v>1</v>
      </c>
      <c r="N769" s="14"/>
      <c r="O769" s="14"/>
      <c r="P769" s="14"/>
      <c r="Q769" s="14"/>
      <c r="R769" s="14"/>
      <c r="S769" s="14"/>
    </row>
    <row r="770" spans="1:19" ht="52.15" customHeight="1" x14ac:dyDescent="0.2">
      <c r="A770" s="367" t="str">
        <f>[3]Лист_1!C593</f>
        <v>Кулер напольный</v>
      </c>
      <c r="B770" s="368"/>
      <c r="C770" s="368"/>
      <c r="D770" s="369"/>
      <c r="E770" s="13">
        <v>3390</v>
      </c>
      <c r="F770" s="13" t="s">
        <v>744</v>
      </c>
      <c r="G770" s="97"/>
      <c r="H770" s="101" t="str">
        <f>[3]Лист_1!J593</f>
        <v>13400061</v>
      </c>
      <c r="I770" s="13">
        <v>2013</v>
      </c>
      <c r="J770" s="98">
        <f>[3]Лист_1!N593</f>
        <v>6000</v>
      </c>
      <c r="K770" s="97"/>
      <c r="L770" s="13">
        <v>1</v>
      </c>
      <c r="M770" s="13">
        <v>1</v>
      </c>
      <c r="N770" s="14"/>
      <c r="O770" s="14"/>
      <c r="P770" s="14"/>
      <c r="Q770" s="14"/>
      <c r="R770" s="14"/>
      <c r="S770" s="14"/>
    </row>
    <row r="771" spans="1:19" ht="52.15" customHeight="1" x14ac:dyDescent="0.2">
      <c r="A771" s="367" t="str">
        <f>[3]Лист_1!C594</f>
        <v>Стол офисный</v>
      </c>
      <c r="B771" s="368"/>
      <c r="C771" s="368"/>
      <c r="D771" s="369"/>
      <c r="E771" s="13">
        <v>3391</v>
      </c>
      <c r="F771" s="13" t="s">
        <v>744</v>
      </c>
      <c r="G771" s="97"/>
      <c r="H771" s="101" t="str">
        <f>[3]Лист_1!J594</f>
        <v>корр00000000000000000000000014</v>
      </c>
      <c r="I771" s="13">
        <v>2013</v>
      </c>
      <c r="J771" s="98">
        <f>[3]Лист_1!N594</f>
        <v>5000</v>
      </c>
      <c r="K771" s="97"/>
      <c r="L771" s="13">
        <v>1</v>
      </c>
      <c r="M771" s="13">
        <v>1</v>
      </c>
      <c r="N771" s="14"/>
      <c r="O771" s="14"/>
      <c r="P771" s="14"/>
      <c r="Q771" s="14"/>
      <c r="R771" s="14"/>
      <c r="S771" s="14"/>
    </row>
    <row r="772" spans="1:19" ht="52.15" customHeight="1" x14ac:dyDescent="0.2">
      <c r="A772" s="367" t="str">
        <f>[3]Лист_1!C595</f>
        <v>Мешок боксерский</v>
      </c>
      <c r="B772" s="368"/>
      <c r="C772" s="368"/>
      <c r="D772" s="369"/>
      <c r="E772" s="13">
        <v>3392</v>
      </c>
      <c r="F772" s="13" t="s">
        <v>744</v>
      </c>
      <c r="G772" s="97"/>
      <c r="H772" s="101" t="str">
        <f>[3]Лист_1!J595</f>
        <v>901</v>
      </c>
      <c r="I772" s="13">
        <v>2014</v>
      </c>
      <c r="J772" s="98">
        <f>[3]Лист_1!N595</f>
        <v>3500</v>
      </c>
      <c r="K772" s="97"/>
      <c r="L772" s="13">
        <v>1</v>
      </c>
      <c r="M772" s="13">
        <v>1</v>
      </c>
      <c r="N772" s="14"/>
      <c r="O772" s="14"/>
      <c r="P772" s="14"/>
      <c r="Q772" s="14"/>
      <c r="R772" s="14"/>
      <c r="S772" s="14"/>
    </row>
    <row r="773" spans="1:19" ht="52.15" customHeight="1" x14ac:dyDescent="0.2">
      <c r="A773" s="367" t="str">
        <f>[3]Лист_1!C596</f>
        <v>Кабинка металлическая д/раздевалки</v>
      </c>
      <c r="B773" s="368"/>
      <c r="C773" s="368"/>
      <c r="D773" s="369"/>
      <c r="E773" s="13">
        <v>3393</v>
      </c>
      <c r="F773" s="13" t="s">
        <v>744</v>
      </c>
      <c r="G773" s="97"/>
      <c r="H773" s="101" t="str">
        <f>[3]Лист_1!J596</f>
        <v>13600107</v>
      </c>
      <c r="I773" s="13">
        <v>2013</v>
      </c>
      <c r="J773" s="98">
        <f>[3]Лист_1!N596</f>
        <v>5000.25</v>
      </c>
      <c r="K773" s="97"/>
      <c r="L773" s="13">
        <v>1</v>
      </c>
      <c r="M773" s="13">
        <v>1</v>
      </c>
      <c r="N773" s="14"/>
      <c r="O773" s="14"/>
      <c r="P773" s="14"/>
      <c r="Q773" s="14"/>
      <c r="R773" s="14"/>
      <c r="S773" s="14"/>
    </row>
    <row r="774" spans="1:19" ht="52.15" customHeight="1" x14ac:dyDescent="0.2">
      <c r="A774" s="367" t="str">
        <f>[3]Лист_1!C597</f>
        <v>Универсальная лестница трансформер 4*5 Эйфель "Классик"</v>
      </c>
      <c r="B774" s="368"/>
      <c r="C774" s="368"/>
      <c r="D774" s="369"/>
      <c r="E774" s="13">
        <v>3394</v>
      </c>
      <c r="F774" s="13" t="s">
        <v>744</v>
      </c>
      <c r="G774" s="97"/>
      <c r="H774" s="101" t="str">
        <f>[3]Лист_1!J597</f>
        <v>П0000077</v>
      </c>
      <c r="I774" s="13">
        <v>2016</v>
      </c>
      <c r="J774" s="98">
        <f>[3]Лист_1!N597</f>
        <v>7800</v>
      </c>
      <c r="K774" s="97"/>
      <c r="L774" s="13">
        <v>1</v>
      </c>
      <c r="M774" s="13">
        <v>1</v>
      </c>
      <c r="N774" s="14"/>
      <c r="O774" s="14"/>
      <c r="P774" s="14"/>
      <c r="Q774" s="14"/>
      <c r="R774" s="14"/>
      <c r="S774" s="14"/>
    </row>
    <row r="775" spans="1:19" ht="52.15" customHeight="1" x14ac:dyDescent="0.2">
      <c r="A775" s="367" t="str">
        <f>[3]Лист_1!C598</f>
        <v>Мешок боксерский</v>
      </c>
      <c r="B775" s="368"/>
      <c r="C775" s="368"/>
      <c r="D775" s="369"/>
      <c r="E775" s="13">
        <v>3395</v>
      </c>
      <c r="F775" s="13" t="s">
        <v>744</v>
      </c>
      <c r="G775" s="97"/>
      <c r="H775" s="101" t="str">
        <f>[3]Лист_1!J598</f>
        <v>902</v>
      </c>
      <c r="I775" s="13">
        <v>2014</v>
      </c>
      <c r="J775" s="98">
        <f>[3]Лист_1!N598</f>
        <v>3500</v>
      </c>
      <c r="K775" s="97"/>
      <c r="L775" s="13">
        <v>1</v>
      </c>
      <c r="M775" s="13">
        <v>1</v>
      </c>
      <c r="N775" s="14"/>
      <c r="O775" s="14"/>
      <c r="P775" s="14"/>
      <c r="Q775" s="14"/>
      <c r="R775" s="14"/>
      <c r="S775" s="14"/>
    </row>
    <row r="776" spans="1:19" ht="52.15" customHeight="1" x14ac:dyDescent="0.2">
      <c r="A776" s="367" t="str">
        <f>[3]Лист_1!C599</f>
        <v>Вентилятор круглый канальный TUBE 200XL</v>
      </c>
      <c r="B776" s="368"/>
      <c r="C776" s="368"/>
      <c r="D776" s="369"/>
      <c r="E776" s="13">
        <v>3396</v>
      </c>
      <c r="F776" s="13" t="s">
        <v>744</v>
      </c>
      <c r="G776" s="97"/>
      <c r="H776" s="101" t="str">
        <f>[3]Лист_1!J599</f>
        <v>корр00000000000000000000000097</v>
      </c>
      <c r="I776" s="13">
        <v>2015</v>
      </c>
      <c r="J776" s="98">
        <f>[3]Лист_1!N599</f>
        <v>5940</v>
      </c>
      <c r="K776" s="97"/>
      <c r="L776" s="13">
        <v>1</v>
      </c>
      <c r="M776" s="13">
        <v>1</v>
      </c>
      <c r="N776" s="14"/>
      <c r="O776" s="14"/>
      <c r="P776" s="14"/>
      <c r="Q776" s="14"/>
      <c r="R776" s="14"/>
      <c r="S776" s="14"/>
    </row>
    <row r="777" spans="1:19" ht="52.15" customHeight="1" x14ac:dyDescent="0.2">
      <c r="A777" s="367" t="str">
        <f>[3]Лист_1!C600</f>
        <v>Кабинка металлическая д/раздевалки</v>
      </c>
      <c r="B777" s="368"/>
      <c r="C777" s="368"/>
      <c r="D777" s="369"/>
      <c r="E777" s="13">
        <v>3397</v>
      </c>
      <c r="F777" s="13" t="s">
        <v>744</v>
      </c>
      <c r="G777" s="97"/>
      <c r="H777" s="101" t="str">
        <f>[3]Лист_1!J600</f>
        <v>13600110</v>
      </c>
      <c r="I777" s="13">
        <v>2013</v>
      </c>
      <c r="J777" s="98">
        <f>[3]Лист_1!N600</f>
        <v>5000.25</v>
      </c>
      <c r="K777" s="97"/>
      <c r="L777" s="13">
        <v>1</v>
      </c>
      <c r="M777" s="13">
        <v>1</v>
      </c>
      <c r="N777" s="14"/>
      <c r="O777" s="14"/>
      <c r="P777" s="14"/>
      <c r="Q777" s="14"/>
      <c r="R777" s="14"/>
      <c r="S777" s="14"/>
    </row>
    <row r="778" spans="1:19" ht="52.15" customHeight="1" x14ac:dyDescent="0.2">
      <c r="A778" s="367" t="str">
        <f>[3]Лист_1!C601</f>
        <v>Скамья</v>
      </c>
      <c r="B778" s="368"/>
      <c r="C778" s="368"/>
      <c r="D778" s="369"/>
      <c r="E778" s="13">
        <v>3398</v>
      </c>
      <c r="F778" s="13" t="s">
        <v>744</v>
      </c>
      <c r="G778" s="97"/>
      <c r="H778" s="101" t="str">
        <f>[3]Лист_1!J601</f>
        <v>корр00000000000000000000000045</v>
      </c>
      <c r="I778" s="13">
        <v>2013</v>
      </c>
      <c r="J778" s="98">
        <f>[3]Лист_1!N601</f>
        <v>4650</v>
      </c>
      <c r="K778" s="97"/>
      <c r="L778" s="13">
        <v>1</v>
      </c>
      <c r="M778" s="13">
        <v>1</v>
      </c>
      <c r="N778" s="14"/>
      <c r="O778" s="14"/>
      <c r="P778" s="14"/>
      <c r="Q778" s="14"/>
      <c r="R778" s="14"/>
      <c r="S778" s="14"/>
    </row>
    <row r="779" spans="1:19" ht="52.15" customHeight="1" x14ac:dyDescent="0.2">
      <c r="A779" s="367" t="str">
        <f>[3]Лист_1!C602</f>
        <v>Кабинка металлическая д/раздевалки</v>
      </c>
      <c r="B779" s="368"/>
      <c r="C779" s="368"/>
      <c r="D779" s="369"/>
      <c r="E779" s="13">
        <v>3399</v>
      </c>
      <c r="F779" s="13" t="s">
        <v>744</v>
      </c>
      <c r="G779" s="97"/>
      <c r="H779" s="101" t="str">
        <f>[3]Лист_1!J602</f>
        <v>13600109</v>
      </c>
      <c r="I779" s="13">
        <v>2013</v>
      </c>
      <c r="J779" s="98">
        <f>[3]Лист_1!N602</f>
        <v>5000.25</v>
      </c>
      <c r="K779" s="97"/>
      <c r="L779" s="13">
        <v>1</v>
      </c>
      <c r="M779" s="13">
        <v>1</v>
      </c>
      <c r="N779" s="14"/>
      <c r="O779" s="14"/>
      <c r="P779" s="14"/>
      <c r="Q779" s="14"/>
      <c r="R779" s="14"/>
      <c r="S779" s="14"/>
    </row>
    <row r="780" spans="1:19" ht="52.15" customHeight="1" x14ac:dyDescent="0.2">
      <c r="A780" s="367" t="str">
        <f>[3]Лист_1!C603</f>
        <v>Шкаф для документов и оргтехники</v>
      </c>
      <c r="B780" s="368"/>
      <c r="C780" s="368"/>
      <c r="D780" s="369"/>
      <c r="E780" s="13">
        <v>3400</v>
      </c>
      <c r="F780" s="13" t="s">
        <v>744</v>
      </c>
      <c r="G780" s="97"/>
      <c r="H780" s="101" t="str">
        <f>[3]Лист_1!J603</f>
        <v>корр00000000000000000000000015</v>
      </c>
      <c r="I780" s="13">
        <v>2013</v>
      </c>
      <c r="J780" s="98">
        <f>[3]Лист_1!N603</f>
        <v>15000</v>
      </c>
      <c r="K780" s="97"/>
      <c r="L780" s="13">
        <v>1</v>
      </c>
      <c r="M780" s="13">
        <v>1</v>
      </c>
      <c r="N780" s="14"/>
      <c r="O780" s="14"/>
      <c r="P780" s="14"/>
      <c r="Q780" s="14"/>
      <c r="R780" s="14"/>
      <c r="S780" s="14"/>
    </row>
    <row r="781" spans="1:19" ht="52.15" customHeight="1" x14ac:dyDescent="0.2">
      <c r="A781" s="367" t="str">
        <f>[3]Лист_1!C604</f>
        <v>Тепловая завеса</v>
      </c>
      <c r="B781" s="368"/>
      <c r="C781" s="368"/>
      <c r="D781" s="369"/>
      <c r="E781" s="13">
        <v>3401</v>
      </c>
      <c r="F781" s="13" t="s">
        <v>744</v>
      </c>
      <c r="G781" s="97"/>
      <c r="H781" s="101" t="str">
        <f>[3]Лист_1!J604</f>
        <v>13400062</v>
      </c>
      <c r="I781" s="13">
        <v>2013</v>
      </c>
      <c r="J781" s="98">
        <f>[3]Лист_1!N604</f>
        <v>20000</v>
      </c>
      <c r="K781" s="97"/>
      <c r="L781" s="13">
        <v>1</v>
      </c>
      <c r="M781" s="13">
        <v>1</v>
      </c>
      <c r="N781" s="14"/>
      <c r="O781" s="14"/>
      <c r="P781" s="14"/>
      <c r="Q781" s="14"/>
      <c r="R781" s="14"/>
      <c r="S781" s="14"/>
    </row>
    <row r="782" spans="1:19" ht="52.15" customHeight="1" x14ac:dyDescent="0.2">
      <c r="A782" s="367" t="str">
        <f>[3]Лист_1!C605</f>
        <v>Шкаф закрытый для одежды</v>
      </c>
      <c r="B782" s="368"/>
      <c r="C782" s="368"/>
      <c r="D782" s="369"/>
      <c r="E782" s="13">
        <v>3402</v>
      </c>
      <c r="F782" s="13" t="s">
        <v>744</v>
      </c>
      <c r="G782" s="97"/>
      <c r="H782" s="101" t="str">
        <f>[3]Лист_1!J605</f>
        <v>корр00000000000000000000000016</v>
      </c>
      <c r="I782" s="13">
        <v>2013</v>
      </c>
      <c r="J782" s="98">
        <f>[3]Лист_1!N605</f>
        <v>20000</v>
      </c>
      <c r="K782" s="97"/>
      <c r="L782" s="13">
        <v>1</v>
      </c>
      <c r="M782" s="13">
        <v>1</v>
      </c>
      <c r="N782" s="14"/>
      <c r="O782" s="14"/>
      <c r="P782" s="14"/>
      <c r="Q782" s="14"/>
      <c r="R782" s="14"/>
      <c r="S782" s="14"/>
    </row>
    <row r="783" spans="1:19" ht="52.15" customHeight="1" x14ac:dyDescent="0.2">
      <c r="A783" s="367" t="str">
        <f>[3]Лист_1!C606</f>
        <v>Шкаф с остекленными дверками</v>
      </c>
      <c r="B783" s="368"/>
      <c r="C783" s="368"/>
      <c r="D783" s="369"/>
      <c r="E783" s="13">
        <v>3403</v>
      </c>
      <c r="F783" s="13" t="s">
        <v>744</v>
      </c>
      <c r="G783" s="97"/>
      <c r="H783" s="101" t="str">
        <f>[3]Лист_1!J606</f>
        <v>корр00000000000000000000000017</v>
      </c>
      <c r="I783" s="13">
        <v>2013</v>
      </c>
      <c r="J783" s="98">
        <f>[3]Лист_1!N606</f>
        <v>17000</v>
      </c>
      <c r="K783" s="97"/>
      <c r="L783" s="13">
        <v>1</v>
      </c>
      <c r="M783" s="13">
        <v>1</v>
      </c>
      <c r="N783" s="14"/>
      <c r="O783" s="14"/>
      <c r="P783" s="14"/>
      <c r="Q783" s="14"/>
      <c r="R783" s="14"/>
      <c r="S783" s="14"/>
    </row>
    <row r="784" spans="1:19" ht="52.15" customHeight="1" x14ac:dyDescent="0.2">
      <c r="A784" s="367" t="str">
        <f>[3]Лист_1!C607</f>
        <v>Шкаф с остекленными дверками*</v>
      </c>
      <c r="B784" s="368"/>
      <c r="C784" s="368"/>
      <c r="D784" s="369"/>
      <c r="E784" s="13">
        <v>3404</v>
      </c>
      <c r="F784" s="13" t="s">
        <v>744</v>
      </c>
      <c r="G784" s="97"/>
      <c r="H784" s="101" t="str">
        <f>[3]Лист_1!J607</f>
        <v>корр00000000000000000000000018</v>
      </c>
      <c r="I784" s="13">
        <v>2013</v>
      </c>
      <c r="J784" s="98">
        <f>[3]Лист_1!N607</f>
        <v>17000</v>
      </c>
      <c r="K784" s="97"/>
      <c r="L784" s="13">
        <v>1</v>
      </c>
      <c r="M784" s="13">
        <v>1</v>
      </c>
      <c r="N784" s="14"/>
      <c r="O784" s="14"/>
      <c r="P784" s="14"/>
      <c r="Q784" s="14"/>
      <c r="R784" s="14"/>
      <c r="S784" s="14"/>
    </row>
    <row r="785" spans="1:19" ht="52.15" customHeight="1" x14ac:dyDescent="0.2">
      <c r="A785" s="367" t="str">
        <f>[3]Лист_1!C608</f>
        <v>Тумба приставная</v>
      </c>
      <c r="B785" s="368"/>
      <c r="C785" s="368"/>
      <c r="D785" s="369"/>
      <c r="E785" s="13">
        <v>3405</v>
      </c>
      <c r="F785" s="13" t="s">
        <v>744</v>
      </c>
      <c r="G785" s="97"/>
      <c r="H785" s="101" t="str">
        <f>[3]Лист_1!J608</f>
        <v>корр00000000000000000000000019</v>
      </c>
      <c r="I785" s="13">
        <v>2013</v>
      </c>
      <c r="J785" s="98">
        <f>[3]Лист_1!N608</f>
        <v>5000</v>
      </c>
      <c r="K785" s="97"/>
      <c r="L785" s="13">
        <v>1</v>
      </c>
      <c r="M785" s="13">
        <v>1</v>
      </c>
      <c r="N785" s="14"/>
      <c r="O785" s="14"/>
      <c r="P785" s="14"/>
      <c r="Q785" s="14"/>
      <c r="R785" s="14"/>
      <c r="S785" s="14"/>
    </row>
    <row r="786" spans="1:19" ht="52.15" customHeight="1" x14ac:dyDescent="0.2">
      <c r="A786" s="367" t="str">
        <f>[3]Лист_1!C609</f>
        <v>Скамья</v>
      </c>
      <c r="B786" s="368"/>
      <c r="C786" s="368"/>
      <c r="D786" s="369"/>
      <c r="E786" s="13">
        <v>3406</v>
      </c>
      <c r="F786" s="13" t="s">
        <v>744</v>
      </c>
      <c r="G786" s="97"/>
      <c r="H786" s="101" t="str">
        <f>[3]Лист_1!J609</f>
        <v>корр00000000000000000000000048</v>
      </c>
      <c r="I786" s="13">
        <v>2013</v>
      </c>
      <c r="J786" s="98">
        <f>[3]Лист_1!N609</f>
        <v>4650</v>
      </c>
      <c r="K786" s="97"/>
      <c r="L786" s="13">
        <v>1</v>
      </c>
      <c r="M786" s="13">
        <v>1</v>
      </c>
      <c r="N786" s="14"/>
      <c r="O786" s="14"/>
      <c r="P786" s="14"/>
      <c r="Q786" s="14"/>
      <c r="R786" s="14"/>
      <c r="S786" s="14"/>
    </row>
    <row r="787" spans="1:19" ht="52.15" customHeight="1" x14ac:dyDescent="0.2">
      <c r="A787" s="367" t="str">
        <f>[3]Лист_1!C610</f>
        <v>Ковер с ворсом на резиновой основе</v>
      </c>
      <c r="B787" s="368"/>
      <c r="C787" s="368"/>
      <c r="D787" s="369"/>
      <c r="E787" s="13">
        <v>3407</v>
      </c>
      <c r="F787" s="13" t="s">
        <v>744</v>
      </c>
      <c r="G787" s="97"/>
      <c r="H787" s="101" t="str">
        <f>[3]Лист_1!J610</f>
        <v>корр00000000000000000000000027</v>
      </c>
      <c r="I787" s="13">
        <v>2013</v>
      </c>
      <c r="J787" s="98">
        <f>[3]Лист_1!N610</f>
        <v>9005.4</v>
      </c>
      <c r="K787" s="97"/>
      <c r="L787" s="13">
        <v>1</v>
      </c>
      <c r="M787" s="13">
        <v>1</v>
      </c>
      <c r="N787" s="14"/>
      <c r="O787" s="14"/>
      <c r="P787" s="14"/>
      <c r="Q787" s="14"/>
      <c r="R787" s="14"/>
      <c r="S787" s="14"/>
    </row>
    <row r="788" spans="1:19" ht="52.15" customHeight="1" x14ac:dyDescent="0.2">
      <c r="A788" s="367" t="str">
        <f>[3]Лист_1!C611</f>
        <v>Скамья</v>
      </c>
      <c r="B788" s="368"/>
      <c r="C788" s="368"/>
      <c r="D788" s="369"/>
      <c r="E788" s="13">
        <v>3408</v>
      </c>
      <c r="F788" s="13" t="s">
        <v>744</v>
      </c>
      <c r="G788" s="97"/>
      <c r="H788" s="101" t="str">
        <f>[3]Лист_1!J611</f>
        <v>31036125</v>
      </c>
      <c r="I788" s="13">
        <v>2012</v>
      </c>
      <c r="J788" s="98">
        <f>[3]Лист_1!N611</f>
        <v>6825</v>
      </c>
      <c r="K788" s="97"/>
      <c r="L788" s="13">
        <v>1</v>
      </c>
      <c r="M788" s="13">
        <v>1</v>
      </c>
      <c r="N788" s="14"/>
      <c r="O788" s="14"/>
      <c r="P788" s="14"/>
      <c r="Q788" s="14"/>
      <c r="R788" s="14"/>
      <c r="S788" s="14"/>
    </row>
    <row r="789" spans="1:19" ht="52.15" customHeight="1" x14ac:dyDescent="0.2">
      <c r="A789" s="367" t="str">
        <f>[3]Лист_1!C612</f>
        <v>Диван офисный</v>
      </c>
      <c r="B789" s="368"/>
      <c r="C789" s="368"/>
      <c r="D789" s="369"/>
      <c r="E789" s="13">
        <v>3409</v>
      </c>
      <c r="F789" s="13" t="s">
        <v>744</v>
      </c>
      <c r="G789" s="97"/>
      <c r="H789" s="101" t="str">
        <f>[3]Лист_1!J612</f>
        <v>корр00000000000000000000000036</v>
      </c>
      <c r="I789" s="13">
        <v>2013</v>
      </c>
      <c r="J789" s="98">
        <f>[3]Лист_1!N612</f>
        <v>5999.7</v>
      </c>
      <c r="K789" s="97"/>
      <c r="L789" s="13">
        <v>1</v>
      </c>
      <c r="M789" s="13">
        <v>1</v>
      </c>
      <c r="N789" s="14"/>
      <c r="O789" s="14"/>
      <c r="P789" s="14"/>
      <c r="Q789" s="14"/>
      <c r="R789" s="14"/>
      <c r="S789" s="14"/>
    </row>
    <row r="790" spans="1:19" ht="52.15" customHeight="1" x14ac:dyDescent="0.2">
      <c r="A790" s="367" t="str">
        <f>[3]Лист_1!C613</f>
        <v>Вывеска 1,5мх2,45мх0,33м</v>
      </c>
      <c r="B790" s="368"/>
      <c r="C790" s="368"/>
      <c r="D790" s="369"/>
      <c r="E790" s="13">
        <v>3410</v>
      </c>
      <c r="F790" s="13" t="s">
        <v>744</v>
      </c>
      <c r="G790" s="97"/>
      <c r="H790" s="101" t="str">
        <f>[3]Лист_1!J613</f>
        <v>корр00000000000000000000000040</v>
      </c>
      <c r="I790" s="13">
        <v>2013</v>
      </c>
      <c r="J790" s="98">
        <f>[3]Лист_1!N613</f>
        <v>50000</v>
      </c>
      <c r="K790" s="97"/>
      <c r="L790" s="13">
        <v>1</v>
      </c>
      <c r="M790" s="13">
        <v>1</v>
      </c>
      <c r="N790" s="14"/>
      <c r="O790" s="14"/>
      <c r="P790" s="14"/>
      <c r="Q790" s="14"/>
      <c r="R790" s="14"/>
      <c r="S790" s="14"/>
    </row>
    <row r="791" spans="1:19" ht="52.15" customHeight="1" x14ac:dyDescent="0.2">
      <c r="A791" s="367" t="str">
        <f>[3]Лист_1!C614</f>
        <v>Зеркало</v>
      </c>
      <c r="B791" s="368"/>
      <c r="C791" s="368"/>
      <c r="D791" s="369"/>
      <c r="E791" s="13">
        <v>3411</v>
      </c>
      <c r="F791" s="13" t="s">
        <v>744</v>
      </c>
      <c r="G791" s="97"/>
      <c r="H791" s="101" t="str">
        <f>[3]Лист_1!J614</f>
        <v>корр00000000000000000000000041</v>
      </c>
      <c r="I791" s="13">
        <v>2013</v>
      </c>
      <c r="J791" s="98">
        <f>[3]Лист_1!N614</f>
        <v>5000</v>
      </c>
      <c r="K791" s="97"/>
      <c r="L791" s="13">
        <v>1</v>
      </c>
      <c r="M791" s="13">
        <v>1</v>
      </c>
      <c r="N791" s="14"/>
      <c r="O791" s="14"/>
      <c r="P791" s="14"/>
      <c r="Q791" s="14"/>
      <c r="R791" s="14"/>
      <c r="S791" s="14"/>
    </row>
    <row r="792" spans="1:19" ht="52.15" customHeight="1" x14ac:dyDescent="0.2">
      <c r="A792" s="367" t="str">
        <f>[3]Лист_1!C615</f>
        <v>Зеркало</v>
      </c>
      <c r="B792" s="368"/>
      <c r="C792" s="368"/>
      <c r="D792" s="369"/>
      <c r="E792" s="13">
        <v>3412</v>
      </c>
      <c r="F792" s="13" t="s">
        <v>744</v>
      </c>
      <c r="G792" s="97"/>
      <c r="H792" s="101" t="str">
        <f>[3]Лист_1!J615</f>
        <v>корр00000000000000000000000042</v>
      </c>
      <c r="I792" s="13">
        <v>2013</v>
      </c>
      <c r="J792" s="98">
        <f>[3]Лист_1!N615</f>
        <v>5000</v>
      </c>
      <c r="K792" s="97"/>
      <c r="L792" s="13">
        <v>1</v>
      </c>
      <c r="M792" s="13">
        <v>1</v>
      </c>
      <c r="N792" s="14"/>
      <c r="O792" s="14"/>
      <c r="P792" s="14"/>
      <c r="Q792" s="14"/>
      <c r="R792" s="14"/>
      <c r="S792" s="14"/>
    </row>
    <row r="793" spans="1:19" ht="52.15" customHeight="1" x14ac:dyDescent="0.2">
      <c r="A793" s="367" t="str">
        <f>[3]Лист_1!C616</f>
        <v>Зеркало</v>
      </c>
      <c r="B793" s="368"/>
      <c r="C793" s="368"/>
      <c r="D793" s="369"/>
      <c r="E793" s="13">
        <v>3413</v>
      </c>
      <c r="F793" s="13" t="s">
        <v>744</v>
      </c>
      <c r="G793" s="97"/>
      <c r="H793" s="101" t="str">
        <f>[3]Лист_1!J616</f>
        <v>корр00000000000000000000000043</v>
      </c>
      <c r="I793" s="13">
        <v>2013</v>
      </c>
      <c r="J793" s="98">
        <f>[3]Лист_1!N616</f>
        <v>5000</v>
      </c>
      <c r="K793" s="97"/>
      <c r="L793" s="13">
        <v>1</v>
      </c>
      <c r="M793" s="13">
        <v>1</v>
      </c>
      <c r="N793" s="14"/>
      <c r="O793" s="14"/>
      <c r="P793" s="14"/>
      <c r="Q793" s="14"/>
      <c r="R793" s="14"/>
      <c r="S793" s="14"/>
    </row>
    <row r="794" spans="1:19" ht="52.15" customHeight="1" x14ac:dyDescent="0.2">
      <c r="A794" s="367" t="str">
        <f>[3]Лист_1!C617</f>
        <v>Кабинка металлическая д/раздевалки</v>
      </c>
      <c r="B794" s="368"/>
      <c r="C794" s="368"/>
      <c r="D794" s="369"/>
      <c r="E794" s="13">
        <v>3414</v>
      </c>
      <c r="F794" s="13" t="s">
        <v>744</v>
      </c>
      <c r="G794" s="97"/>
      <c r="H794" s="101" t="str">
        <f>[3]Лист_1!J617</f>
        <v>13600108</v>
      </c>
      <c r="I794" s="13">
        <v>2013</v>
      </c>
      <c r="J794" s="98">
        <f>[3]Лист_1!N617</f>
        <v>5000.25</v>
      </c>
      <c r="K794" s="97"/>
      <c r="L794" s="13">
        <v>1</v>
      </c>
      <c r="M794" s="13">
        <v>1</v>
      </c>
      <c r="N794" s="14"/>
      <c r="O794" s="14"/>
      <c r="P794" s="14"/>
      <c r="Q794" s="14"/>
      <c r="R794" s="14"/>
      <c r="S794" s="14"/>
    </row>
    <row r="795" spans="1:19" ht="52.15" customHeight="1" x14ac:dyDescent="0.2">
      <c r="A795" s="367" t="str">
        <f>[3]Лист_1!C618</f>
        <v>Скамья универсальная</v>
      </c>
      <c r="B795" s="368"/>
      <c r="C795" s="368"/>
      <c r="D795" s="369"/>
      <c r="E795" s="13">
        <v>3415</v>
      </c>
      <c r="F795" s="13" t="s">
        <v>744</v>
      </c>
      <c r="G795" s="97"/>
      <c r="H795" s="101" t="str">
        <f>[3]Лист_1!J618</f>
        <v>корр00000000000000000000000054</v>
      </c>
      <c r="I795" s="13">
        <v>2013</v>
      </c>
      <c r="J795" s="98">
        <f>[3]Лист_1!N618</f>
        <v>13000</v>
      </c>
      <c r="K795" s="97"/>
      <c r="L795" s="13">
        <v>1</v>
      </c>
      <c r="M795" s="13">
        <v>1</v>
      </c>
      <c r="N795" s="14"/>
      <c r="O795" s="14"/>
      <c r="P795" s="14"/>
      <c r="Q795" s="14"/>
      <c r="R795" s="14"/>
      <c r="S795" s="14"/>
    </row>
    <row r="796" spans="1:19" ht="52.15" customHeight="1" x14ac:dyDescent="0.2">
      <c r="A796" s="367" t="str">
        <f>[3]Лист_1!C619</f>
        <v>Силовой тренажер</v>
      </c>
      <c r="B796" s="368"/>
      <c r="C796" s="368"/>
      <c r="D796" s="369"/>
      <c r="E796" s="13">
        <v>3416</v>
      </c>
      <c r="F796" s="13" t="s">
        <v>744</v>
      </c>
      <c r="G796" s="97"/>
      <c r="H796" s="101" t="str">
        <f>[3]Лист_1!J619</f>
        <v>корр00000000000000000000000057</v>
      </c>
      <c r="I796" s="13">
        <v>2013</v>
      </c>
      <c r="J796" s="98">
        <f>[3]Лист_1!N619</f>
        <v>55000</v>
      </c>
      <c r="K796" s="97"/>
      <c r="L796" s="13">
        <v>1</v>
      </c>
      <c r="M796" s="13">
        <v>1</v>
      </c>
      <c r="N796" s="14"/>
      <c r="O796" s="14"/>
      <c r="P796" s="14"/>
      <c r="Q796" s="14"/>
      <c r="R796" s="14"/>
      <c r="S796" s="14"/>
    </row>
    <row r="797" spans="1:19" ht="52.15" customHeight="1" x14ac:dyDescent="0.2">
      <c r="A797" s="367" t="str">
        <f>[3]Лист_1!C620</f>
        <v>Защитные жалюзи (рольставни)</v>
      </c>
      <c r="B797" s="368"/>
      <c r="C797" s="368"/>
      <c r="D797" s="369"/>
      <c r="E797" s="13">
        <v>3417</v>
      </c>
      <c r="F797" s="13" t="s">
        <v>744</v>
      </c>
      <c r="G797" s="97"/>
      <c r="H797" s="101" t="str">
        <f>[3]Лист_1!J620</f>
        <v>корр00000000000000000000000067</v>
      </c>
      <c r="I797" s="13">
        <v>2013</v>
      </c>
      <c r="J797" s="98">
        <f>[3]Лист_1!N620</f>
        <v>11882.53</v>
      </c>
      <c r="K797" s="97"/>
      <c r="L797" s="13">
        <v>1</v>
      </c>
      <c r="M797" s="13">
        <v>1</v>
      </c>
      <c r="N797" s="14"/>
      <c r="O797" s="14"/>
      <c r="P797" s="14"/>
      <c r="Q797" s="14"/>
      <c r="R797" s="14"/>
      <c r="S797" s="14"/>
    </row>
    <row r="798" spans="1:19" ht="52.15" customHeight="1" x14ac:dyDescent="0.2">
      <c r="A798" s="367" t="str">
        <f>[3]Лист_1!C621</f>
        <v>Защитные жалюзи (рольставни)</v>
      </c>
      <c r="B798" s="368"/>
      <c r="C798" s="368"/>
      <c r="D798" s="369"/>
      <c r="E798" s="13">
        <v>3418</v>
      </c>
      <c r="F798" s="13" t="s">
        <v>744</v>
      </c>
      <c r="G798" s="97"/>
      <c r="H798" s="101" t="str">
        <f>[3]Лист_1!J621</f>
        <v>корр00000000000000000000000069</v>
      </c>
      <c r="I798" s="13">
        <v>2013</v>
      </c>
      <c r="J798" s="98">
        <f>[3]Лист_1!N621</f>
        <v>11882.53</v>
      </c>
      <c r="K798" s="97"/>
      <c r="L798" s="13">
        <v>1</v>
      </c>
      <c r="M798" s="13">
        <v>1</v>
      </c>
      <c r="N798" s="14"/>
      <c r="O798" s="14"/>
      <c r="P798" s="14"/>
      <c r="Q798" s="14"/>
      <c r="R798" s="14"/>
      <c r="S798" s="14"/>
    </row>
    <row r="799" spans="1:19" ht="52.15" customHeight="1" x14ac:dyDescent="0.2">
      <c r="A799" s="367" t="str">
        <f>[3]Лист_1!C622</f>
        <v>Защитные жалюзи (рольставни)</v>
      </c>
      <c r="B799" s="368"/>
      <c r="C799" s="368"/>
      <c r="D799" s="369"/>
      <c r="E799" s="13">
        <v>3419</v>
      </c>
      <c r="F799" s="13" t="s">
        <v>744</v>
      </c>
      <c r="G799" s="97"/>
      <c r="H799" s="101" t="str">
        <f>[3]Лист_1!J622</f>
        <v>корр00000000000000000000000070</v>
      </c>
      <c r="I799" s="13">
        <v>2013</v>
      </c>
      <c r="J799" s="98">
        <f>[3]Лист_1!N622</f>
        <v>11882.53</v>
      </c>
      <c r="K799" s="97"/>
      <c r="L799" s="13">
        <v>1</v>
      </c>
      <c r="M799" s="13">
        <v>1</v>
      </c>
      <c r="N799" s="14"/>
      <c r="O799" s="14"/>
      <c r="P799" s="14"/>
      <c r="Q799" s="14"/>
      <c r="R799" s="14"/>
      <c r="S799" s="14"/>
    </row>
    <row r="800" spans="1:19" ht="52.15" customHeight="1" x14ac:dyDescent="0.2">
      <c r="A800" s="367" t="str">
        <f>[3]Лист_1!C623</f>
        <v>Защитные жалюзи (рольставни)</v>
      </c>
      <c r="B800" s="368"/>
      <c r="C800" s="368"/>
      <c r="D800" s="369"/>
      <c r="E800" s="13">
        <v>3420</v>
      </c>
      <c r="F800" s="13" t="s">
        <v>744</v>
      </c>
      <c r="G800" s="97"/>
      <c r="H800" s="101" t="str">
        <f>[3]Лист_1!J623</f>
        <v>корр00000000000000000000000071</v>
      </c>
      <c r="I800" s="13">
        <v>2013</v>
      </c>
      <c r="J800" s="98">
        <f>[3]Лист_1!N623</f>
        <v>11882.53</v>
      </c>
      <c r="K800" s="97"/>
      <c r="L800" s="13">
        <v>1</v>
      </c>
      <c r="M800" s="13">
        <v>1</v>
      </c>
      <c r="N800" s="14"/>
      <c r="O800" s="14"/>
      <c r="P800" s="14"/>
      <c r="Q800" s="14"/>
      <c r="R800" s="14"/>
      <c r="S800" s="14"/>
    </row>
    <row r="801" spans="1:19" ht="52.15" customHeight="1" x14ac:dyDescent="0.2">
      <c r="A801" s="367" t="str">
        <f>[3]Лист_1!C624</f>
        <v>Защитные жалюзи (рольставни)</v>
      </c>
      <c r="B801" s="368"/>
      <c r="C801" s="368"/>
      <c r="D801" s="369"/>
      <c r="E801" s="13">
        <v>3421</v>
      </c>
      <c r="F801" s="13" t="s">
        <v>744</v>
      </c>
      <c r="G801" s="97"/>
      <c r="H801" s="101" t="str">
        <f>[3]Лист_1!J624</f>
        <v>корр00000000000000000000000072</v>
      </c>
      <c r="I801" s="13">
        <v>2013</v>
      </c>
      <c r="J801" s="98">
        <f>[3]Лист_1!N624</f>
        <v>11882.53</v>
      </c>
      <c r="K801" s="97"/>
      <c r="L801" s="13">
        <v>1</v>
      </c>
      <c r="M801" s="13">
        <v>1</v>
      </c>
      <c r="N801" s="14"/>
      <c r="O801" s="14"/>
      <c r="P801" s="14"/>
      <c r="Q801" s="14"/>
      <c r="R801" s="14"/>
      <c r="S801" s="14"/>
    </row>
    <row r="802" spans="1:19" ht="52.15" customHeight="1" x14ac:dyDescent="0.2">
      <c r="A802" s="367" t="str">
        <f>[3]Лист_1!C625</f>
        <v>Защитные жалюзи (рольставни)</v>
      </c>
      <c r="B802" s="368"/>
      <c r="C802" s="368"/>
      <c r="D802" s="369"/>
      <c r="E802" s="13">
        <v>3422</v>
      </c>
      <c r="F802" s="13" t="s">
        <v>744</v>
      </c>
      <c r="G802" s="97"/>
      <c r="H802" s="101" t="str">
        <f>[3]Лист_1!J625</f>
        <v>корр00000000000000000000000073</v>
      </c>
      <c r="I802" s="13">
        <v>2013</v>
      </c>
      <c r="J802" s="98">
        <f>[3]Лист_1!N625</f>
        <v>11882.53</v>
      </c>
      <c r="K802" s="97"/>
      <c r="L802" s="13">
        <v>1</v>
      </c>
      <c r="M802" s="13">
        <v>1</v>
      </c>
      <c r="N802" s="14"/>
      <c r="O802" s="14"/>
      <c r="P802" s="14"/>
      <c r="Q802" s="14"/>
      <c r="R802" s="14"/>
      <c r="S802" s="14"/>
    </row>
    <row r="803" spans="1:19" ht="52.15" customHeight="1" x14ac:dyDescent="0.2">
      <c r="A803" s="367" t="str">
        <f>[3]Лист_1!C626</f>
        <v>Защитные жалюзи (рольставни)</v>
      </c>
      <c r="B803" s="368"/>
      <c r="C803" s="368"/>
      <c r="D803" s="369"/>
      <c r="E803" s="13">
        <v>3423</v>
      </c>
      <c r="F803" s="13" t="s">
        <v>744</v>
      </c>
      <c r="G803" s="97"/>
      <c r="H803" s="101" t="str">
        <f>[3]Лист_1!J626</f>
        <v>корр00000000000000000000000074</v>
      </c>
      <c r="I803" s="13">
        <v>2013</v>
      </c>
      <c r="J803" s="98">
        <f>[3]Лист_1!N626</f>
        <v>11882.56</v>
      </c>
      <c r="K803" s="97"/>
      <c r="L803" s="13">
        <v>1</v>
      </c>
      <c r="M803" s="13">
        <v>1</v>
      </c>
      <c r="N803" s="14"/>
      <c r="O803" s="14"/>
      <c r="P803" s="14"/>
      <c r="Q803" s="14"/>
      <c r="R803" s="14"/>
      <c r="S803" s="14"/>
    </row>
    <row r="804" spans="1:19" ht="52.15" customHeight="1" x14ac:dyDescent="0.2">
      <c r="A804" s="367" t="str">
        <f>[3]Лист_1!C627</f>
        <v>Скамья</v>
      </c>
      <c r="B804" s="368"/>
      <c r="C804" s="368"/>
      <c r="D804" s="369"/>
      <c r="E804" s="13">
        <v>3424</v>
      </c>
      <c r="F804" s="13" t="s">
        <v>744</v>
      </c>
      <c r="G804" s="97"/>
      <c r="H804" s="101" t="str">
        <f>[3]Лист_1!J627</f>
        <v>31036123</v>
      </c>
      <c r="I804" s="13">
        <v>2012</v>
      </c>
      <c r="J804" s="98">
        <f>[3]Лист_1!N627</f>
        <v>6825</v>
      </c>
      <c r="K804" s="97"/>
      <c r="L804" s="13">
        <v>1</v>
      </c>
      <c r="M804" s="13">
        <v>1</v>
      </c>
      <c r="N804" s="14"/>
      <c r="O804" s="14"/>
      <c r="P804" s="14"/>
      <c r="Q804" s="14"/>
      <c r="R804" s="14"/>
      <c r="S804" s="14"/>
    </row>
    <row r="805" spans="1:19" ht="52.15" customHeight="1" x14ac:dyDescent="0.2">
      <c r="A805" s="367" t="str">
        <f>[3]Лист_1!C628</f>
        <v>Кресло</v>
      </c>
      <c r="B805" s="368"/>
      <c r="C805" s="368"/>
      <c r="D805" s="369"/>
      <c r="E805" s="13">
        <v>3425</v>
      </c>
      <c r="F805" s="13" t="s">
        <v>744</v>
      </c>
      <c r="G805" s="97"/>
      <c r="H805" s="101" t="str">
        <f>[3]Лист_1!J628</f>
        <v>корр00000000000000000000000077</v>
      </c>
      <c r="I805" s="13">
        <v>2013</v>
      </c>
      <c r="J805" s="98">
        <f>[3]Лист_1!N628</f>
        <v>6000.3</v>
      </c>
      <c r="K805" s="97"/>
      <c r="L805" s="13">
        <v>1</v>
      </c>
      <c r="M805" s="13">
        <v>1</v>
      </c>
      <c r="N805" s="14"/>
      <c r="O805" s="14"/>
      <c r="P805" s="14"/>
      <c r="Q805" s="14"/>
      <c r="R805" s="14"/>
      <c r="S805" s="14"/>
    </row>
    <row r="806" spans="1:19" ht="52.15" customHeight="1" x14ac:dyDescent="0.2">
      <c r="A806" s="367" t="str">
        <f>[3]Лист_1!C629</f>
        <v>Защитные жалюзи (рольставни)</v>
      </c>
      <c r="B806" s="368"/>
      <c r="C806" s="368"/>
      <c r="D806" s="369"/>
      <c r="E806" s="13">
        <v>3426</v>
      </c>
      <c r="F806" s="13" t="s">
        <v>744</v>
      </c>
      <c r="G806" s="97"/>
      <c r="H806" s="101" t="str">
        <f>[3]Лист_1!J629</f>
        <v>корр00000000000000000000000068</v>
      </c>
      <c r="I806" s="13">
        <v>2013</v>
      </c>
      <c r="J806" s="98">
        <f>[3]Лист_1!N629</f>
        <v>11882.53</v>
      </c>
      <c r="K806" s="97"/>
      <c r="L806" s="13">
        <v>1</v>
      </c>
      <c r="M806" s="13">
        <v>1</v>
      </c>
      <c r="N806" s="14"/>
      <c r="O806" s="14"/>
      <c r="P806" s="14"/>
      <c r="Q806" s="14"/>
      <c r="R806" s="14"/>
      <c r="S806" s="14"/>
    </row>
    <row r="807" spans="1:19" ht="52.15" customHeight="1" x14ac:dyDescent="0.2">
      <c r="A807" s="367" t="str">
        <f>[3]Лист_1!C630</f>
        <v>Кабинка металлическая д/раздевалки</v>
      </c>
      <c r="B807" s="368"/>
      <c r="C807" s="368"/>
      <c r="D807" s="369"/>
      <c r="E807" s="13">
        <v>3427</v>
      </c>
      <c r="F807" s="13" t="s">
        <v>744</v>
      </c>
      <c r="G807" s="97"/>
      <c r="H807" s="101" t="str">
        <f>[3]Лист_1!J630</f>
        <v>13600106</v>
      </c>
      <c r="I807" s="13">
        <v>2013</v>
      </c>
      <c r="J807" s="98">
        <f>[3]Лист_1!N630</f>
        <v>5000.25</v>
      </c>
      <c r="K807" s="97"/>
      <c r="L807" s="13">
        <v>1</v>
      </c>
      <c r="M807" s="13">
        <v>1</v>
      </c>
      <c r="N807" s="14"/>
      <c r="O807" s="14"/>
      <c r="P807" s="14"/>
      <c r="Q807" s="14"/>
      <c r="R807" s="14"/>
      <c r="S807" s="14"/>
    </row>
    <row r="808" spans="1:19" ht="52.15" customHeight="1" x14ac:dyDescent="0.2">
      <c r="A808" s="367" t="str">
        <f>[3]Лист_1!C631</f>
        <v>Кресло*</v>
      </c>
      <c r="B808" s="368"/>
      <c r="C808" s="368"/>
      <c r="D808" s="369"/>
      <c r="E808" s="13">
        <v>3428</v>
      </c>
      <c r="F808" s="13" t="s">
        <v>744</v>
      </c>
      <c r="G808" s="97"/>
      <c r="H808" s="101" t="str">
        <f>[3]Лист_1!J631</f>
        <v>корр00000000000000000000000078</v>
      </c>
      <c r="I808" s="13">
        <v>2013</v>
      </c>
      <c r="J808" s="98">
        <f>[3]Лист_1!N631</f>
        <v>6066.37</v>
      </c>
      <c r="K808" s="97"/>
      <c r="L808" s="13">
        <v>1</v>
      </c>
      <c r="M808" s="13">
        <v>1</v>
      </c>
      <c r="N808" s="14"/>
      <c r="O808" s="14"/>
      <c r="P808" s="14"/>
      <c r="Q808" s="14"/>
      <c r="R808" s="14"/>
      <c r="S808" s="14"/>
    </row>
    <row r="809" spans="1:19" ht="52.15" customHeight="1" x14ac:dyDescent="0.2">
      <c r="A809" s="367" t="str">
        <f>[3]Лист_1!C632</f>
        <v>Кабинка металлическая д/раздевалки</v>
      </c>
      <c r="B809" s="368"/>
      <c r="C809" s="368"/>
      <c r="D809" s="369"/>
      <c r="E809" s="13">
        <v>3429</v>
      </c>
      <c r="F809" s="13" t="s">
        <v>744</v>
      </c>
      <c r="G809" s="97"/>
      <c r="H809" s="101" t="str">
        <f>[3]Лист_1!J632</f>
        <v>13600111*</v>
      </c>
      <c r="I809" s="13">
        <v>2013</v>
      </c>
      <c r="J809" s="98">
        <f>[3]Лист_1!N632</f>
        <v>4997.75</v>
      </c>
      <c r="K809" s="97"/>
      <c r="L809" s="13">
        <v>1</v>
      </c>
      <c r="M809" s="13">
        <v>1</v>
      </c>
      <c r="N809" s="14"/>
      <c r="O809" s="14"/>
      <c r="P809" s="14"/>
      <c r="Q809" s="14"/>
      <c r="R809" s="14"/>
      <c r="S809" s="14"/>
    </row>
    <row r="810" spans="1:19" ht="52.15" customHeight="1" x14ac:dyDescent="0.2">
      <c r="A810" s="367" t="str">
        <f>[3]Лист_1!C633</f>
        <v>Скамья</v>
      </c>
      <c r="B810" s="368"/>
      <c r="C810" s="368"/>
      <c r="D810" s="369"/>
      <c r="E810" s="13">
        <v>3430</v>
      </c>
      <c r="F810" s="13" t="s">
        <v>744</v>
      </c>
      <c r="G810" s="97"/>
      <c r="H810" s="101" t="str">
        <f>[3]Лист_1!J633</f>
        <v>корр00000000000000000000000046</v>
      </c>
      <c r="I810" s="13">
        <v>2013</v>
      </c>
      <c r="J810" s="98">
        <f>[3]Лист_1!N633</f>
        <v>4650</v>
      </c>
      <c r="K810" s="97"/>
      <c r="L810" s="13">
        <v>1</v>
      </c>
      <c r="M810" s="13">
        <v>1</v>
      </c>
      <c r="N810" s="14"/>
      <c r="O810" s="14"/>
      <c r="P810" s="14"/>
      <c r="Q810" s="14"/>
      <c r="R810" s="14"/>
      <c r="S810" s="14"/>
    </row>
    <row r="811" spans="1:19" ht="52.15" customHeight="1" x14ac:dyDescent="0.2">
      <c r="A811" s="374" t="str">
        <f>[3]Лист_1!C634</f>
        <v>Кабинка металлическая д/раздевалки</v>
      </c>
      <c r="B811" s="375"/>
      <c r="C811" s="375"/>
      <c r="D811" s="376"/>
      <c r="E811" s="13">
        <v>3431</v>
      </c>
      <c r="F811" s="13" t="s">
        <v>744</v>
      </c>
      <c r="G811" s="97"/>
      <c r="H811" s="101" t="str">
        <f>[3]Лист_1!J634</f>
        <v>13600105</v>
      </c>
      <c r="I811" s="13">
        <v>2013</v>
      </c>
      <c r="J811" s="98">
        <f>[3]Лист_1!N634</f>
        <v>5000.25</v>
      </c>
      <c r="K811" s="97"/>
      <c r="L811" s="13">
        <v>1</v>
      </c>
      <c r="M811" s="13">
        <v>1</v>
      </c>
      <c r="N811" s="14"/>
      <c r="O811" s="14"/>
      <c r="P811" s="14"/>
      <c r="Q811" s="14"/>
      <c r="R811" s="14"/>
      <c r="S811" s="14"/>
    </row>
    <row r="812" spans="1:19" ht="52.15" customHeight="1" x14ac:dyDescent="0.2">
      <c r="A812" s="374" t="str">
        <f>[3]Лист_1!C636</f>
        <v>Бронежилет "Комфорт-1М-1М"</v>
      </c>
      <c r="B812" s="375"/>
      <c r="C812" s="375"/>
      <c r="D812" s="376"/>
      <c r="E812" s="13">
        <v>3432</v>
      </c>
      <c r="F812" s="13" t="s">
        <v>557</v>
      </c>
      <c r="G812" s="97"/>
      <c r="H812" s="101" t="str">
        <f>[3]Лист_1!J636</f>
        <v>П0000024</v>
      </c>
      <c r="I812" s="13">
        <v>2016</v>
      </c>
      <c r="J812" s="98">
        <f>[3]Лист_1!N636</f>
        <v>20000</v>
      </c>
      <c r="K812" s="97"/>
      <c r="L812" s="13">
        <v>1</v>
      </c>
      <c r="M812" s="13">
        <v>1</v>
      </c>
      <c r="N812" s="14"/>
      <c r="O812" s="14"/>
      <c r="P812" s="14"/>
      <c r="Q812" s="14"/>
      <c r="R812" s="14"/>
      <c r="S812" s="14"/>
    </row>
    <row r="813" spans="1:19" ht="52.15" customHeight="1" x14ac:dyDescent="0.2">
      <c r="A813" s="374" t="str">
        <f>[3]Лист_1!C637</f>
        <v>Бронежилет "Комфорт-1М-1М"</v>
      </c>
      <c r="B813" s="375"/>
      <c r="C813" s="375"/>
      <c r="D813" s="376"/>
      <c r="E813" s="13">
        <v>3433</v>
      </c>
      <c r="F813" s="13" t="s">
        <v>557</v>
      </c>
      <c r="G813" s="97"/>
      <c r="H813" s="101" t="str">
        <f>[3]Лист_1!J637</f>
        <v>П0000025</v>
      </c>
      <c r="I813" s="13">
        <v>2016</v>
      </c>
      <c r="J813" s="98">
        <f>[3]Лист_1!N637</f>
        <v>20000</v>
      </c>
      <c r="K813" s="97"/>
      <c r="L813" s="13">
        <v>1</v>
      </c>
      <c r="M813" s="13">
        <v>1</v>
      </c>
      <c r="N813" s="14"/>
      <c r="O813" s="14"/>
      <c r="P813" s="14"/>
      <c r="Q813" s="14"/>
      <c r="R813" s="14"/>
      <c r="S813" s="14"/>
    </row>
    <row r="814" spans="1:19" ht="52.15" customHeight="1" x14ac:dyDescent="0.2">
      <c r="A814" s="374" t="str">
        <f>[3]Лист_1!C638</f>
        <v>Бронежилет "Комфорт-1М-1М"</v>
      </c>
      <c r="B814" s="375"/>
      <c r="C814" s="375"/>
      <c r="D814" s="376"/>
      <c r="E814" s="13">
        <v>3434</v>
      </c>
      <c r="F814" s="13" t="s">
        <v>557</v>
      </c>
      <c r="G814" s="97"/>
      <c r="H814" s="101" t="str">
        <f>[3]Лист_1!J638</f>
        <v>П0000026</v>
      </c>
      <c r="I814" s="13">
        <v>2016</v>
      </c>
      <c r="J814" s="98">
        <f>[3]Лист_1!N638</f>
        <v>20000</v>
      </c>
      <c r="K814" s="97"/>
      <c r="L814" s="13">
        <v>1</v>
      </c>
      <c r="M814" s="13">
        <v>1</v>
      </c>
      <c r="N814" s="14"/>
      <c r="O814" s="14"/>
      <c r="P814" s="14"/>
      <c r="Q814" s="14"/>
      <c r="R814" s="14"/>
      <c r="S814" s="14"/>
    </row>
    <row r="815" spans="1:19" ht="52.15" customHeight="1" x14ac:dyDescent="0.2">
      <c r="A815" s="374" t="str">
        <f>[3]Лист_1!C639</f>
        <v>Бронежилет "Комфорт-1М-1М"</v>
      </c>
      <c r="B815" s="375"/>
      <c r="C815" s="375"/>
      <c r="D815" s="376"/>
      <c r="E815" s="13">
        <v>3435</v>
      </c>
      <c r="F815" s="13" t="s">
        <v>557</v>
      </c>
      <c r="G815" s="97"/>
      <c r="H815" s="101" t="str">
        <f>[3]Лист_1!J639</f>
        <v>П0000027</v>
      </c>
      <c r="I815" s="13">
        <v>2016</v>
      </c>
      <c r="J815" s="98">
        <f>[3]Лист_1!N639</f>
        <v>20000</v>
      </c>
      <c r="K815" s="97"/>
      <c r="L815" s="13">
        <v>1</v>
      </c>
      <c r="M815" s="13">
        <v>1</v>
      </c>
      <c r="N815" s="14"/>
      <c r="O815" s="14"/>
      <c r="P815" s="14"/>
      <c r="Q815" s="14"/>
      <c r="R815" s="14"/>
      <c r="S815" s="14"/>
    </row>
    <row r="816" spans="1:19" ht="52.15" customHeight="1" x14ac:dyDescent="0.2">
      <c r="A816" s="374" t="str">
        <f>[3]Лист_1!C640</f>
        <v>Бронежилет "Комфорт-1М-1М"</v>
      </c>
      <c r="B816" s="375"/>
      <c r="C816" s="375"/>
      <c r="D816" s="376"/>
      <c r="E816" s="13">
        <v>3436</v>
      </c>
      <c r="F816" s="13" t="s">
        <v>557</v>
      </c>
      <c r="G816" s="97"/>
      <c r="H816" s="101" t="str">
        <f>[3]Лист_1!J640</f>
        <v>П0000028</v>
      </c>
      <c r="I816" s="13">
        <v>2016</v>
      </c>
      <c r="J816" s="98">
        <f>[3]Лист_1!N640</f>
        <v>20000</v>
      </c>
      <c r="K816" s="97"/>
      <c r="L816" s="13">
        <v>1</v>
      </c>
      <c r="M816" s="13">
        <v>1</v>
      </c>
      <c r="N816" s="14"/>
      <c r="O816" s="14"/>
      <c r="P816" s="14"/>
      <c r="Q816" s="14"/>
      <c r="R816" s="14"/>
      <c r="S816" s="14"/>
    </row>
    <row r="817" spans="1:19" ht="52.15" customHeight="1" x14ac:dyDescent="0.2">
      <c r="A817" s="374" t="str">
        <f>[3]Лист_1!C641</f>
        <v>Бронежилет "Комфорт-1М-1М"</v>
      </c>
      <c r="B817" s="375"/>
      <c r="C817" s="375"/>
      <c r="D817" s="376"/>
      <c r="E817" s="13">
        <v>3437</v>
      </c>
      <c r="F817" s="13" t="s">
        <v>557</v>
      </c>
      <c r="G817" s="97"/>
      <c r="H817" s="101" t="str">
        <f>[3]Лист_1!J641</f>
        <v>П0000029</v>
      </c>
      <c r="I817" s="13">
        <v>2016</v>
      </c>
      <c r="J817" s="98">
        <f>[3]Лист_1!N641</f>
        <v>20000</v>
      </c>
      <c r="K817" s="97"/>
      <c r="L817" s="13">
        <v>1</v>
      </c>
      <c r="M817" s="13">
        <v>1</v>
      </c>
      <c r="N817" s="14"/>
      <c r="O817" s="14"/>
      <c r="P817" s="14"/>
      <c r="Q817" s="14"/>
      <c r="R817" s="14"/>
      <c r="S817" s="14"/>
    </row>
    <row r="818" spans="1:19" ht="52.15" customHeight="1" x14ac:dyDescent="0.2">
      <c r="A818" s="374" t="str">
        <f>[3]Лист_1!C642</f>
        <v>Бронежилет "Комфорт-1М-1М"</v>
      </c>
      <c r="B818" s="375"/>
      <c r="C818" s="375"/>
      <c r="D818" s="376"/>
      <c r="E818" s="13">
        <v>3438</v>
      </c>
      <c r="F818" s="13" t="s">
        <v>557</v>
      </c>
      <c r="G818" s="97"/>
      <c r="H818" s="101" t="str">
        <f>[3]Лист_1!J642</f>
        <v>П0000030</v>
      </c>
      <c r="I818" s="13">
        <v>2016</v>
      </c>
      <c r="J818" s="98">
        <f>[3]Лист_1!N642</f>
        <v>20000</v>
      </c>
      <c r="K818" s="97"/>
      <c r="L818" s="13">
        <v>1</v>
      </c>
      <c r="M818" s="13">
        <v>1</v>
      </c>
      <c r="N818" s="14"/>
      <c r="O818" s="14"/>
      <c r="P818" s="14"/>
      <c r="Q818" s="14"/>
      <c r="R818" s="14"/>
      <c r="S818" s="14"/>
    </row>
    <row r="819" spans="1:19" ht="52.15" customHeight="1" x14ac:dyDescent="0.2">
      <c r="A819" s="374" t="str">
        <f>[3]Лист_1!C643</f>
        <v>Бронежилет "Комфорт-1М-1М"</v>
      </c>
      <c r="B819" s="375"/>
      <c r="C819" s="375"/>
      <c r="D819" s="376"/>
      <c r="E819" s="13">
        <v>3439</v>
      </c>
      <c r="F819" s="13" t="s">
        <v>557</v>
      </c>
      <c r="G819" s="97"/>
      <c r="H819" s="101" t="str">
        <f>[3]Лист_1!J643</f>
        <v>П0000035</v>
      </c>
      <c r="I819" s="13">
        <v>2016</v>
      </c>
      <c r="J819" s="98">
        <f>[3]Лист_1!N643</f>
        <v>20000</v>
      </c>
      <c r="K819" s="97"/>
      <c r="L819" s="13">
        <v>1</v>
      </c>
      <c r="M819" s="13">
        <v>1</v>
      </c>
      <c r="N819" s="14"/>
      <c r="O819" s="14"/>
      <c r="P819" s="14"/>
      <c r="Q819" s="14"/>
      <c r="R819" s="14"/>
      <c r="S819" s="14"/>
    </row>
    <row r="820" spans="1:19" ht="52.15" customHeight="1" x14ac:dyDescent="0.2">
      <c r="A820" s="374" t="str">
        <f>[3]Лист_1!C644</f>
        <v>Бронежилет "Комфорт-1М-1М"</v>
      </c>
      <c r="B820" s="375"/>
      <c r="C820" s="375"/>
      <c r="D820" s="376"/>
      <c r="E820" s="13">
        <v>3440</v>
      </c>
      <c r="F820" s="13" t="s">
        <v>557</v>
      </c>
      <c r="G820" s="97"/>
      <c r="H820" s="101" t="str">
        <f>[3]Лист_1!J644</f>
        <v>П0000038</v>
      </c>
      <c r="I820" s="13">
        <v>2016</v>
      </c>
      <c r="J820" s="98">
        <f>[3]Лист_1!N644</f>
        <v>20000</v>
      </c>
      <c r="K820" s="97"/>
      <c r="L820" s="13">
        <v>1</v>
      </c>
      <c r="M820" s="13">
        <v>1</v>
      </c>
      <c r="N820" s="14"/>
      <c r="O820" s="14"/>
      <c r="P820" s="14"/>
      <c r="Q820" s="14"/>
      <c r="R820" s="14"/>
      <c r="S820" s="14"/>
    </row>
    <row r="821" spans="1:19" ht="52.15" customHeight="1" x14ac:dyDescent="0.2">
      <c r="A821" s="374" t="str">
        <f>[3]Лист_1!C645</f>
        <v>Стойка оградительные с лентой</v>
      </c>
      <c r="B821" s="375"/>
      <c r="C821" s="375"/>
      <c r="D821" s="376"/>
      <c r="E821" s="13">
        <v>3441</v>
      </c>
      <c r="F821" s="13" t="s">
        <v>557</v>
      </c>
      <c r="G821" s="97"/>
      <c r="H821" s="101" t="str">
        <f>[3]Лист_1!J645</f>
        <v>85</v>
      </c>
      <c r="I821" s="13">
        <v>2014</v>
      </c>
      <c r="J821" s="98">
        <f>[3]Лист_1!N645</f>
        <v>6500</v>
      </c>
      <c r="K821" s="97"/>
      <c r="L821" s="13">
        <v>1</v>
      </c>
      <c r="M821" s="13">
        <v>1</v>
      </c>
      <c r="N821" s="14"/>
      <c r="O821" s="14"/>
      <c r="P821" s="14"/>
      <c r="Q821" s="14"/>
      <c r="R821" s="14"/>
      <c r="S821" s="14"/>
    </row>
    <row r="822" spans="1:19" ht="52.15" customHeight="1" x14ac:dyDescent="0.2">
      <c r="A822" s="374" t="str">
        <f>[3]Лист_1!C646</f>
        <v>Стойка оградительные с лентой</v>
      </c>
      <c r="B822" s="375"/>
      <c r="C822" s="375"/>
      <c r="D822" s="376"/>
      <c r="E822" s="13">
        <v>3442</v>
      </c>
      <c r="F822" s="13" t="s">
        <v>557</v>
      </c>
      <c r="G822" s="97"/>
      <c r="H822" s="101" t="str">
        <f>[3]Лист_1!J646</f>
        <v>86</v>
      </c>
      <c r="I822" s="13">
        <v>2014</v>
      </c>
      <c r="J822" s="98">
        <f>[3]Лист_1!N646</f>
        <v>6500</v>
      </c>
      <c r="K822" s="97"/>
      <c r="L822" s="13">
        <v>1</v>
      </c>
      <c r="M822" s="13">
        <v>1</v>
      </c>
      <c r="N822" s="14"/>
      <c r="O822" s="14"/>
      <c r="P822" s="14"/>
      <c r="Q822" s="14"/>
      <c r="R822" s="14"/>
      <c r="S822" s="14"/>
    </row>
    <row r="823" spans="1:19" ht="52.15" customHeight="1" x14ac:dyDescent="0.2">
      <c r="A823" s="374" t="str">
        <f>[3]Лист_1!C647</f>
        <v>Стойка оградительные с лентой</v>
      </c>
      <c r="B823" s="375"/>
      <c r="C823" s="375"/>
      <c r="D823" s="376"/>
      <c r="E823" s="13">
        <v>3443</v>
      </c>
      <c r="F823" s="13" t="s">
        <v>557</v>
      </c>
      <c r="G823" s="97"/>
      <c r="H823" s="101" t="str">
        <f>[3]Лист_1!J647</f>
        <v>87</v>
      </c>
      <c r="I823" s="13">
        <v>2014</v>
      </c>
      <c r="J823" s="98">
        <f>[3]Лист_1!N647</f>
        <v>6500</v>
      </c>
      <c r="K823" s="97"/>
      <c r="L823" s="13">
        <v>1</v>
      </c>
      <c r="M823" s="13">
        <v>1</v>
      </c>
      <c r="N823" s="14"/>
      <c r="O823" s="14"/>
      <c r="P823" s="14"/>
      <c r="Q823" s="14"/>
      <c r="R823" s="14"/>
      <c r="S823" s="14"/>
    </row>
    <row r="824" spans="1:19" ht="52.15" customHeight="1" x14ac:dyDescent="0.2">
      <c r="A824" s="374" t="str">
        <f>[3]Лист_1!C648</f>
        <v>Стойка оградительные с лентой</v>
      </c>
      <c r="B824" s="375"/>
      <c r="C824" s="375"/>
      <c r="D824" s="376"/>
      <c r="E824" s="13">
        <v>3444</v>
      </c>
      <c r="F824" s="13" t="s">
        <v>557</v>
      </c>
      <c r="G824" s="97"/>
      <c r="H824" s="101" t="str">
        <f>[3]Лист_1!J648</f>
        <v>89</v>
      </c>
      <c r="I824" s="13">
        <v>2014</v>
      </c>
      <c r="J824" s="98">
        <f>[3]Лист_1!N648</f>
        <v>6500</v>
      </c>
      <c r="K824" s="97"/>
      <c r="L824" s="13">
        <v>1</v>
      </c>
      <c r="M824" s="13">
        <v>1</v>
      </c>
      <c r="N824" s="14"/>
      <c r="O824" s="14"/>
      <c r="P824" s="14"/>
      <c r="Q824" s="14"/>
      <c r="R824" s="14"/>
      <c r="S824" s="14"/>
    </row>
    <row r="825" spans="1:19" ht="52.15" customHeight="1" x14ac:dyDescent="0.2">
      <c r="A825" s="374" t="str">
        <f>[3]Лист_1!C649</f>
        <v>Стойка оградительные с лентой</v>
      </c>
      <c r="B825" s="375"/>
      <c r="C825" s="375"/>
      <c r="D825" s="376"/>
      <c r="E825" s="13">
        <v>3445</v>
      </c>
      <c r="F825" s="13" t="s">
        <v>557</v>
      </c>
      <c r="G825" s="97"/>
      <c r="H825" s="101" t="str">
        <f>[3]Лист_1!J649</f>
        <v>84</v>
      </c>
      <c r="I825" s="13">
        <v>2014</v>
      </c>
      <c r="J825" s="98">
        <f>[3]Лист_1!N649</f>
        <v>6500</v>
      </c>
      <c r="K825" s="97"/>
      <c r="L825" s="13">
        <v>1</v>
      </c>
      <c r="M825" s="13">
        <v>1</v>
      </c>
      <c r="N825" s="14"/>
      <c r="O825" s="14"/>
      <c r="P825" s="14"/>
      <c r="Q825" s="14"/>
      <c r="R825" s="14"/>
      <c r="S825" s="14"/>
    </row>
    <row r="826" spans="1:19" ht="52.15" customHeight="1" x14ac:dyDescent="0.2">
      <c r="A826" s="374" t="str">
        <f>[3]Лист_1!C650</f>
        <v>Комплект игрока для игры в пейнтбол</v>
      </c>
      <c r="B826" s="375"/>
      <c r="C826" s="375"/>
      <c r="D826" s="376"/>
      <c r="E826" s="13">
        <v>3446</v>
      </c>
      <c r="F826" s="13" t="s">
        <v>557</v>
      </c>
      <c r="G826" s="97"/>
      <c r="H826" s="101" t="str">
        <f>[3]Лист_1!J650</f>
        <v>101060002003</v>
      </c>
      <c r="I826" s="13">
        <v>2011</v>
      </c>
      <c r="J826" s="98">
        <f>[3]Лист_1!N650</f>
        <v>8270</v>
      </c>
      <c r="K826" s="97"/>
      <c r="L826" s="13">
        <v>1</v>
      </c>
      <c r="M826" s="13">
        <v>1</v>
      </c>
      <c r="N826" s="14"/>
      <c r="O826" s="14"/>
      <c r="P826" s="14"/>
      <c r="Q826" s="14"/>
      <c r="R826" s="14"/>
      <c r="S826" s="14"/>
    </row>
    <row r="827" spans="1:19" ht="52.15" customHeight="1" x14ac:dyDescent="0.2">
      <c r="A827" s="374" t="str">
        <f>[3]Лист_1!C651</f>
        <v>Стойка оградительные с лентой</v>
      </c>
      <c r="B827" s="375"/>
      <c r="C827" s="375"/>
      <c r="D827" s="376"/>
      <c r="E827" s="13">
        <v>3447</v>
      </c>
      <c r="F827" s="13" t="s">
        <v>557</v>
      </c>
      <c r="G827" s="97"/>
      <c r="H827" s="101" t="str">
        <f>[3]Лист_1!J651</f>
        <v>90</v>
      </c>
      <c r="I827" s="13">
        <v>2014</v>
      </c>
      <c r="J827" s="98">
        <f>[3]Лист_1!N651</f>
        <v>6500</v>
      </c>
      <c r="K827" s="97"/>
      <c r="L827" s="13">
        <v>1</v>
      </c>
      <c r="M827" s="13">
        <v>1</v>
      </c>
      <c r="N827" s="14"/>
      <c r="O827" s="14"/>
      <c r="P827" s="14"/>
      <c r="Q827" s="14"/>
      <c r="R827" s="14"/>
      <c r="S827" s="14"/>
    </row>
    <row r="828" spans="1:19" ht="52.15" customHeight="1" x14ac:dyDescent="0.2">
      <c r="A828" s="374" t="str">
        <f>[3]Лист_1!C652</f>
        <v>Костры для флагов кол-во 4шт</v>
      </c>
      <c r="B828" s="375"/>
      <c r="C828" s="375"/>
      <c r="D828" s="376"/>
      <c r="E828" s="13">
        <v>3448</v>
      </c>
      <c r="F828" s="13" t="s">
        <v>557</v>
      </c>
      <c r="G828" s="97"/>
      <c r="H828" s="101" t="str">
        <f>[3]Лист_1!J652</f>
        <v>93</v>
      </c>
      <c r="I828" s="13">
        <v>2014</v>
      </c>
      <c r="J828" s="98">
        <f>[3]Лист_1!N652</f>
        <v>8000</v>
      </c>
      <c r="K828" s="97"/>
      <c r="L828" s="13">
        <v>1</v>
      </c>
      <c r="M828" s="13">
        <v>1</v>
      </c>
      <c r="N828" s="14"/>
      <c r="O828" s="14"/>
      <c r="P828" s="14"/>
      <c r="Q828" s="14"/>
      <c r="R828" s="14"/>
      <c r="S828" s="14"/>
    </row>
    <row r="829" spans="1:19" ht="52.15" customHeight="1" x14ac:dyDescent="0.2">
      <c r="A829" s="374" t="str">
        <f>[3]Лист_1!C653</f>
        <v>Костры для флагов кол-во 4шт</v>
      </c>
      <c r="B829" s="375"/>
      <c r="C829" s="375"/>
      <c r="D829" s="376"/>
      <c r="E829" s="13">
        <v>3449</v>
      </c>
      <c r="F829" s="13" t="s">
        <v>557</v>
      </c>
      <c r="G829" s="97"/>
      <c r="H829" s="101" t="str">
        <f>[3]Лист_1!J653</f>
        <v>94</v>
      </c>
      <c r="I829" s="13">
        <v>2014</v>
      </c>
      <c r="J829" s="98">
        <f>[3]Лист_1!N653</f>
        <v>8000</v>
      </c>
      <c r="K829" s="97"/>
      <c r="L829" s="13">
        <v>1</v>
      </c>
      <c r="M829" s="13">
        <v>1</v>
      </c>
      <c r="N829" s="14"/>
      <c r="O829" s="14"/>
      <c r="P829" s="14"/>
      <c r="Q829" s="14"/>
      <c r="R829" s="14"/>
      <c r="S829" s="14"/>
    </row>
    <row r="830" spans="1:19" ht="52.15" customHeight="1" x14ac:dyDescent="0.2">
      <c r="A830" s="374" t="str">
        <f>[3]Лист_1!C654</f>
        <v>Палатка универсальнач Мобиба МБ-104 с печью "Медиана"</v>
      </c>
      <c r="B830" s="375"/>
      <c r="C830" s="375"/>
      <c r="D830" s="376"/>
      <c r="E830" s="13">
        <v>3450</v>
      </c>
      <c r="F830" s="13" t="s">
        <v>557</v>
      </c>
      <c r="G830" s="97"/>
      <c r="H830" s="101" t="str">
        <f>[3]Лист_1!J654</f>
        <v>корр00000000000000000000000052</v>
      </c>
      <c r="I830" s="13">
        <v>2013</v>
      </c>
      <c r="J830" s="98">
        <f>[3]Лист_1!N654</f>
        <v>65000</v>
      </c>
      <c r="K830" s="97"/>
      <c r="L830" s="13">
        <v>1</v>
      </c>
      <c r="M830" s="13">
        <v>1</v>
      </c>
      <c r="N830" s="14"/>
      <c r="O830" s="14"/>
      <c r="P830" s="14"/>
      <c r="Q830" s="14"/>
      <c r="R830" s="14"/>
      <c r="S830" s="14"/>
    </row>
    <row r="831" spans="1:19" ht="52.15" customHeight="1" x14ac:dyDescent="0.2">
      <c r="A831" s="374" t="str">
        <f>[3]Лист_1!C655</f>
        <v>Комплект игрока для игры в пейнтбол</v>
      </c>
      <c r="B831" s="375"/>
      <c r="C831" s="375"/>
      <c r="D831" s="376"/>
      <c r="E831" s="13">
        <v>3451</v>
      </c>
      <c r="F831" s="13" t="s">
        <v>557</v>
      </c>
      <c r="G831" s="97"/>
      <c r="H831" s="101" t="str">
        <f>[3]Лист_1!J655</f>
        <v>101060001999</v>
      </c>
      <c r="I831" s="13">
        <v>2011</v>
      </c>
      <c r="J831" s="98">
        <f>[3]Лист_1!N655</f>
        <v>8270</v>
      </c>
      <c r="K831" s="97"/>
      <c r="L831" s="13">
        <v>1</v>
      </c>
      <c r="M831" s="13">
        <v>1</v>
      </c>
      <c r="N831" s="14"/>
      <c r="O831" s="14"/>
      <c r="P831" s="14"/>
      <c r="Q831" s="14"/>
      <c r="R831" s="14"/>
      <c r="S831" s="14"/>
    </row>
    <row r="832" spans="1:19" ht="52.15" customHeight="1" x14ac:dyDescent="0.2">
      <c r="A832" s="374" t="str">
        <f>[3]Лист_1!C656</f>
        <v>Костры для флагов кол-во 4шт</v>
      </c>
      <c r="B832" s="375"/>
      <c r="C832" s="375"/>
      <c r="D832" s="376"/>
      <c r="E832" s="13">
        <v>3452</v>
      </c>
      <c r="F832" s="13" t="s">
        <v>557</v>
      </c>
      <c r="G832" s="97"/>
      <c r="H832" s="101" t="str">
        <f>[3]Лист_1!J656</f>
        <v>95</v>
      </c>
      <c r="I832" s="13">
        <v>2014</v>
      </c>
      <c r="J832" s="98">
        <f>[3]Лист_1!N656</f>
        <v>8000</v>
      </c>
      <c r="K832" s="97"/>
      <c r="L832" s="13">
        <v>1</v>
      </c>
      <c r="M832" s="13">
        <v>1</v>
      </c>
      <c r="N832" s="14"/>
      <c r="O832" s="14"/>
      <c r="P832" s="14"/>
      <c r="Q832" s="14"/>
      <c r="R832" s="14"/>
      <c r="S832" s="14"/>
    </row>
    <row r="833" spans="1:19" ht="52.15" customHeight="1" x14ac:dyDescent="0.2">
      <c r="A833" s="374" t="str">
        <f>[3]Лист_1!C657</f>
        <v>Костры для флагов кол-во 4шт</v>
      </c>
      <c r="B833" s="375"/>
      <c r="C833" s="375"/>
      <c r="D833" s="376"/>
      <c r="E833" s="13">
        <v>3453</v>
      </c>
      <c r="F833" s="13" t="s">
        <v>557</v>
      </c>
      <c r="G833" s="97"/>
      <c r="H833" s="101" t="str">
        <f>[3]Лист_1!J657</f>
        <v>96</v>
      </c>
      <c r="I833" s="13">
        <v>2014</v>
      </c>
      <c r="J833" s="98">
        <f>[3]Лист_1!N657</f>
        <v>8000</v>
      </c>
      <c r="K833" s="97"/>
      <c r="L833" s="13">
        <v>1</v>
      </c>
      <c r="M833" s="13">
        <v>1</v>
      </c>
      <c r="N833" s="14"/>
      <c r="O833" s="14"/>
      <c r="P833" s="14"/>
      <c r="Q833" s="14"/>
      <c r="R833" s="14"/>
      <c r="S833" s="14"/>
    </row>
    <row r="834" spans="1:19" ht="52.15" customHeight="1" x14ac:dyDescent="0.2">
      <c r="A834" s="374" t="str">
        <f>[3]Лист_1!C658</f>
        <v>Тумба т11</v>
      </c>
      <c r="B834" s="375"/>
      <c r="C834" s="375"/>
      <c r="D834" s="376"/>
      <c r="E834" s="13">
        <v>3454</v>
      </c>
      <c r="F834" s="13" t="s">
        <v>557</v>
      </c>
      <c r="G834" s="97"/>
      <c r="H834" s="101" t="str">
        <f>[3]Лист_1!J658</f>
        <v>33/2</v>
      </c>
      <c r="I834" s="13">
        <v>2002</v>
      </c>
      <c r="J834" s="98">
        <f>[3]Лист_1!N658</f>
        <v>3060.7</v>
      </c>
      <c r="K834" s="97"/>
      <c r="L834" s="13">
        <v>1</v>
      </c>
      <c r="M834" s="13">
        <v>1</v>
      </c>
      <c r="N834" s="14"/>
      <c r="O834" s="14"/>
      <c r="P834" s="14"/>
      <c r="Q834" s="14"/>
      <c r="R834" s="14"/>
      <c r="S834" s="14"/>
    </row>
    <row r="835" spans="1:19" ht="52.15" customHeight="1" x14ac:dyDescent="0.2">
      <c r="A835" s="374" t="str">
        <f>[3]Лист_1!C659</f>
        <v>Комплект игрока для игры в пейнтбол</v>
      </c>
      <c r="B835" s="375"/>
      <c r="C835" s="375"/>
      <c r="D835" s="376"/>
      <c r="E835" s="13">
        <v>3455</v>
      </c>
      <c r="F835" s="13" t="s">
        <v>557</v>
      </c>
      <c r="G835" s="97"/>
      <c r="H835" s="101" t="str">
        <f>[3]Лист_1!J659</f>
        <v>101060001996</v>
      </c>
      <c r="I835" s="13">
        <v>2011</v>
      </c>
      <c r="J835" s="98">
        <f>[3]Лист_1!N659</f>
        <v>8270</v>
      </c>
      <c r="K835" s="97"/>
      <c r="L835" s="13">
        <v>1</v>
      </c>
      <c r="M835" s="13">
        <v>1</v>
      </c>
      <c r="N835" s="14"/>
      <c r="O835" s="14"/>
      <c r="P835" s="14"/>
      <c r="Q835" s="14"/>
      <c r="R835" s="14"/>
      <c r="S835" s="14"/>
    </row>
    <row r="836" spans="1:19" ht="52.15" customHeight="1" x14ac:dyDescent="0.2">
      <c r="A836" s="374" t="str">
        <f>[3]Лист_1!C660</f>
        <v>Сумка для фотоаппарата Lowepro Fastpak 350</v>
      </c>
      <c r="B836" s="375"/>
      <c r="C836" s="375"/>
      <c r="D836" s="376"/>
      <c r="E836" s="13">
        <v>3456</v>
      </c>
      <c r="F836" s="13" t="s">
        <v>557</v>
      </c>
      <c r="G836" s="97"/>
      <c r="H836" s="101" t="str">
        <f>[3]Лист_1!J660</f>
        <v>34207112011</v>
      </c>
      <c r="I836" s="13">
        <v>2011</v>
      </c>
      <c r="J836" s="98">
        <f>[3]Лист_1!N660</f>
        <v>3500</v>
      </c>
      <c r="K836" s="97"/>
      <c r="L836" s="13">
        <v>1</v>
      </c>
      <c r="M836" s="13">
        <v>1</v>
      </c>
      <c r="N836" s="14"/>
      <c r="O836" s="14"/>
      <c r="P836" s="14"/>
      <c r="Q836" s="14"/>
      <c r="R836" s="14"/>
      <c r="S836" s="14"/>
    </row>
    <row r="837" spans="1:19" ht="52.15" customHeight="1" x14ac:dyDescent="0.2">
      <c r="A837" s="374" t="str">
        <f>[3]Лист_1!C661</f>
        <v>Баллоны для катамарана БП-4</v>
      </c>
      <c r="B837" s="375"/>
      <c r="C837" s="375"/>
      <c r="D837" s="376"/>
      <c r="E837" s="13">
        <v>3457</v>
      </c>
      <c r="F837" s="13" t="s">
        <v>557</v>
      </c>
      <c r="G837" s="97"/>
      <c r="H837" s="101" t="str">
        <f>[3]Лист_1!J661</f>
        <v>163691705</v>
      </c>
      <c r="I837" s="13">
        <v>2012</v>
      </c>
      <c r="J837" s="98">
        <f>[3]Лист_1!N661</f>
        <v>19000</v>
      </c>
      <c r="K837" s="97"/>
      <c r="L837" s="13">
        <v>1</v>
      </c>
      <c r="M837" s="13">
        <v>1</v>
      </c>
      <c r="N837" s="14"/>
      <c r="O837" s="14"/>
      <c r="P837" s="14"/>
      <c r="Q837" s="14"/>
      <c r="R837" s="14"/>
      <c r="S837" s="14"/>
    </row>
    <row r="838" spans="1:19" ht="52.15" customHeight="1" x14ac:dyDescent="0.2">
      <c r="A838" s="374" t="str">
        <f>[3]Лист_1!C662</f>
        <v>Комплект игрока для игры в пейнтбол</v>
      </c>
      <c r="B838" s="375"/>
      <c r="C838" s="375"/>
      <c r="D838" s="376"/>
      <c r="E838" s="13">
        <v>3458</v>
      </c>
      <c r="F838" s="13" t="s">
        <v>557</v>
      </c>
      <c r="G838" s="97"/>
      <c r="H838" s="101" t="str">
        <f>[3]Лист_1!J662</f>
        <v>101060001992</v>
      </c>
      <c r="I838" s="13">
        <v>2011</v>
      </c>
      <c r="J838" s="98">
        <f>[3]Лист_1!N662</f>
        <v>8270</v>
      </c>
      <c r="K838" s="97"/>
      <c r="L838" s="13">
        <v>1</v>
      </c>
      <c r="M838" s="13">
        <v>1</v>
      </c>
      <c r="N838" s="14"/>
      <c r="O838" s="14"/>
      <c r="P838" s="14"/>
      <c r="Q838" s="14"/>
      <c r="R838" s="14"/>
      <c r="S838" s="14"/>
    </row>
    <row r="839" spans="1:19" ht="52.15" customHeight="1" x14ac:dyDescent="0.2">
      <c r="A839" s="374" t="str">
        <f>[3]Лист_1!C663</f>
        <v>Баллоны для катамарана БП-4</v>
      </c>
      <c r="B839" s="375"/>
      <c r="C839" s="375"/>
      <c r="D839" s="376"/>
      <c r="E839" s="13">
        <v>3459</v>
      </c>
      <c r="F839" s="13" t="s">
        <v>557</v>
      </c>
      <c r="G839" s="97"/>
      <c r="H839" s="101" t="str">
        <f>[3]Лист_1!J663</f>
        <v>163691706</v>
      </c>
      <c r="I839" s="13">
        <v>2012</v>
      </c>
      <c r="J839" s="98">
        <f>[3]Лист_1!N663</f>
        <v>19000</v>
      </c>
      <c r="K839" s="97"/>
      <c r="L839" s="13">
        <v>1</v>
      </c>
      <c r="M839" s="13">
        <v>1</v>
      </c>
      <c r="N839" s="14"/>
      <c r="O839" s="14"/>
      <c r="P839" s="14"/>
      <c r="Q839" s="14"/>
      <c r="R839" s="14"/>
      <c r="S839" s="14"/>
    </row>
    <row r="840" spans="1:19" ht="52.15" customHeight="1" x14ac:dyDescent="0.2">
      <c r="A840" s="374" t="str">
        <f>[3]Лист_1!C664</f>
        <v>Палатка RAMIR-4</v>
      </c>
      <c r="B840" s="375"/>
      <c r="C840" s="375"/>
      <c r="D840" s="376"/>
      <c r="E840" s="13">
        <v>3460</v>
      </c>
      <c r="F840" s="13" t="s">
        <v>557</v>
      </c>
      <c r="G840" s="97"/>
      <c r="H840" s="101" t="str">
        <f>[3]Лист_1!J664</f>
        <v>1010361000000178</v>
      </c>
      <c r="I840" s="13">
        <v>2012</v>
      </c>
      <c r="J840" s="98">
        <f>[3]Лист_1!N664</f>
        <v>5300</v>
      </c>
      <c r="K840" s="97"/>
      <c r="L840" s="13">
        <v>1</v>
      </c>
      <c r="M840" s="13">
        <v>1</v>
      </c>
      <c r="N840" s="14"/>
      <c r="O840" s="14"/>
      <c r="P840" s="14"/>
      <c r="Q840" s="14"/>
      <c r="R840" s="14"/>
      <c r="S840" s="14"/>
    </row>
    <row r="841" spans="1:19" ht="52.15" customHeight="1" x14ac:dyDescent="0.2">
      <c r="A841" s="374" t="str">
        <f>[3]Лист_1!C665</f>
        <v>Палатка RAMIR-4</v>
      </c>
      <c r="B841" s="375"/>
      <c r="C841" s="375"/>
      <c r="D841" s="376"/>
      <c r="E841" s="13">
        <v>3461</v>
      </c>
      <c r="F841" s="13" t="s">
        <v>557</v>
      </c>
      <c r="G841" s="97"/>
      <c r="H841" s="101" t="str">
        <f>[3]Лист_1!J665</f>
        <v>101036200000178</v>
      </c>
      <c r="I841" s="13">
        <v>2012</v>
      </c>
      <c r="J841" s="98">
        <f>[3]Лист_1!N665</f>
        <v>5300</v>
      </c>
      <c r="K841" s="97"/>
      <c r="L841" s="13">
        <v>1</v>
      </c>
      <c r="M841" s="13">
        <v>1</v>
      </c>
      <c r="N841" s="14"/>
      <c r="O841" s="14"/>
      <c r="P841" s="14"/>
      <c r="Q841" s="14"/>
      <c r="R841" s="14"/>
      <c r="S841" s="14"/>
    </row>
    <row r="842" spans="1:19" ht="52.15" customHeight="1" x14ac:dyDescent="0.2">
      <c r="A842" s="374" t="str">
        <f>[3]Лист_1!C666</f>
        <v>Палатка RAMIR-3</v>
      </c>
      <c r="B842" s="375"/>
      <c r="C842" s="375"/>
      <c r="D842" s="376"/>
      <c r="E842" s="13">
        <v>3462</v>
      </c>
      <c r="F842" s="13" t="s">
        <v>557</v>
      </c>
      <c r="G842" s="97"/>
      <c r="H842" s="101" t="str">
        <f>[3]Лист_1!J666</f>
        <v>101036600000178</v>
      </c>
      <c r="I842" s="13">
        <v>2012</v>
      </c>
      <c r="J842" s="98">
        <f>[3]Лист_1!N666</f>
        <v>4750</v>
      </c>
      <c r="K842" s="97"/>
      <c r="L842" s="13">
        <v>1</v>
      </c>
      <c r="M842" s="13">
        <v>1</v>
      </c>
      <c r="N842" s="14"/>
      <c r="O842" s="14"/>
      <c r="P842" s="14"/>
      <c r="Q842" s="14"/>
      <c r="R842" s="14"/>
      <c r="S842" s="14"/>
    </row>
    <row r="843" spans="1:19" ht="52.15" customHeight="1" x14ac:dyDescent="0.2">
      <c r="A843" s="374" t="str">
        <f>[3]Лист_1!C667</f>
        <v>Палатка туристическая RAMIR-2</v>
      </c>
      <c r="B843" s="375"/>
      <c r="C843" s="375"/>
      <c r="D843" s="376"/>
      <c r="E843" s="13">
        <v>3463</v>
      </c>
      <c r="F843" s="13" t="s">
        <v>557</v>
      </c>
      <c r="G843" s="97"/>
      <c r="H843" s="101" t="str">
        <f>[3]Лист_1!J667</f>
        <v>101036800000178</v>
      </c>
      <c r="I843" s="13">
        <v>2012</v>
      </c>
      <c r="J843" s="98">
        <f>[3]Лист_1!N667</f>
        <v>3900</v>
      </c>
      <c r="K843" s="97"/>
      <c r="L843" s="13">
        <v>1</v>
      </c>
      <c r="M843" s="13">
        <v>1</v>
      </c>
      <c r="N843" s="14"/>
      <c r="O843" s="14"/>
      <c r="P843" s="14"/>
      <c r="Q843" s="14"/>
      <c r="R843" s="14"/>
      <c r="S843" s="14"/>
    </row>
    <row r="844" spans="1:19" ht="52.15" customHeight="1" x14ac:dyDescent="0.2">
      <c r="A844" s="374" t="str">
        <f>[3]Лист_1!C668</f>
        <v>Дрель аккумуляторная MAKITA</v>
      </c>
      <c r="B844" s="375"/>
      <c r="C844" s="375"/>
      <c r="D844" s="376"/>
      <c r="E844" s="13">
        <v>3464</v>
      </c>
      <c r="F844" s="13" t="s">
        <v>557</v>
      </c>
      <c r="G844" s="97"/>
      <c r="H844" s="101" t="str">
        <f>[3]Лист_1!J668</f>
        <v>831</v>
      </c>
      <c r="I844" s="13">
        <v>2014</v>
      </c>
      <c r="J844" s="98">
        <f>[3]Лист_1!N668</f>
        <v>4310</v>
      </c>
      <c r="K844" s="97"/>
      <c r="L844" s="13">
        <v>1</v>
      </c>
      <c r="M844" s="13">
        <v>1</v>
      </c>
      <c r="N844" s="14"/>
      <c r="O844" s="14"/>
      <c r="P844" s="14"/>
      <c r="Q844" s="14"/>
      <c r="R844" s="14"/>
      <c r="S844" s="14"/>
    </row>
    <row r="845" spans="1:19" ht="52.15" customHeight="1" x14ac:dyDescent="0.2">
      <c r="A845" s="374" t="str">
        <f>[3]Лист_1!C669</f>
        <v>Катамаран туристический КП-4</v>
      </c>
      <c r="B845" s="375"/>
      <c r="C845" s="375"/>
      <c r="D845" s="376"/>
      <c r="E845" s="13">
        <v>3465</v>
      </c>
      <c r="F845" s="13" t="s">
        <v>557</v>
      </c>
      <c r="G845" s="97"/>
      <c r="H845" s="101" t="str">
        <f>[3]Лист_1!J669</f>
        <v>корр00000000000000000000000038</v>
      </c>
      <c r="I845" s="13">
        <v>2013</v>
      </c>
      <c r="J845" s="98">
        <f>[3]Лист_1!N669</f>
        <v>59750</v>
      </c>
      <c r="K845" s="97"/>
      <c r="L845" s="13">
        <v>1</v>
      </c>
      <c r="M845" s="13">
        <v>1</v>
      </c>
      <c r="N845" s="14"/>
      <c r="O845" s="14"/>
      <c r="P845" s="14"/>
      <c r="Q845" s="14"/>
      <c r="R845" s="14"/>
      <c r="S845" s="14"/>
    </row>
    <row r="846" spans="1:19" ht="52.15" customHeight="1" x14ac:dyDescent="0.2">
      <c r="A846" s="374" t="str">
        <f>[3]Лист_1!C670</f>
        <v>Бензопила STIHL MS180</v>
      </c>
      <c r="B846" s="375"/>
      <c r="C846" s="375"/>
      <c r="D846" s="376"/>
      <c r="E846" s="13">
        <v>3466</v>
      </c>
      <c r="F846" s="13" t="s">
        <v>557</v>
      </c>
      <c r="G846" s="97"/>
      <c r="H846" s="101" t="str">
        <f>[3]Лист_1!J670</f>
        <v>1130216003</v>
      </c>
      <c r="I846" s="13">
        <v>2011</v>
      </c>
      <c r="J846" s="98">
        <f>[3]Лист_1!N670</f>
        <v>10000</v>
      </c>
      <c r="K846" s="97"/>
      <c r="L846" s="13">
        <v>1</v>
      </c>
      <c r="M846" s="13">
        <v>1</v>
      </c>
      <c r="N846" s="14"/>
      <c r="O846" s="14"/>
      <c r="P846" s="14"/>
      <c r="Q846" s="14"/>
      <c r="R846" s="14"/>
      <c r="S846" s="14"/>
    </row>
    <row r="847" spans="1:19" ht="52.15" customHeight="1" x14ac:dyDescent="0.2">
      <c r="A847" s="374" t="str">
        <f>[3]Лист_1!C671</f>
        <v>Палатка WoodLAnd TREK 3</v>
      </c>
      <c r="B847" s="375"/>
      <c r="C847" s="375"/>
      <c r="D847" s="376"/>
      <c r="E847" s="13">
        <v>3467</v>
      </c>
      <c r="F847" s="13" t="s">
        <v>557</v>
      </c>
      <c r="G847" s="97"/>
      <c r="H847" s="101" t="str">
        <f>[3]Лист_1!J671</f>
        <v>корр00000000000000000000000005</v>
      </c>
      <c r="I847" s="13">
        <v>2013</v>
      </c>
      <c r="J847" s="98">
        <f>[3]Лист_1!N671</f>
        <v>6000</v>
      </c>
      <c r="K847" s="97"/>
      <c r="L847" s="13">
        <v>1</v>
      </c>
      <c r="M847" s="13">
        <v>1</v>
      </c>
      <c r="N847" s="14"/>
      <c r="O847" s="14"/>
      <c r="P847" s="14"/>
      <c r="Q847" s="14"/>
      <c r="R847" s="14"/>
      <c r="S847" s="14"/>
    </row>
    <row r="848" spans="1:19" ht="52.15" customHeight="1" x14ac:dyDescent="0.2">
      <c r="A848" s="374" t="str">
        <f>[3]Лист_1!C672</f>
        <v>Комплект игрока для игры в пейнтбол</v>
      </c>
      <c r="B848" s="375"/>
      <c r="C848" s="375"/>
      <c r="D848" s="376"/>
      <c r="E848" s="13">
        <v>3468</v>
      </c>
      <c r="F848" s="13" t="s">
        <v>557</v>
      </c>
      <c r="G848" s="97"/>
      <c r="H848" s="101" t="str">
        <f>[3]Лист_1!J672</f>
        <v>101060002007</v>
      </c>
      <c r="I848" s="13">
        <v>2011</v>
      </c>
      <c r="J848" s="98">
        <f>[3]Лист_1!N672</f>
        <v>8270</v>
      </c>
      <c r="K848" s="97"/>
      <c r="L848" s="13">
        <v>1</v>
      </c>
      <c r="M848" s="13">
        <v>1</v>
      </c>
      <c r="N848" s="14"/>
      <c r="O848" s="14"/>
      <c r="P848" s="14"/>
      <c r="Q848" s="14"/>
      <c r="R848" s="14"/>
      <c r="S848" s="14"/>
    </row>
    <row r="849" spans="1:19" ht="52.15" customHeight="1" x14ac:dyDescent="0.2">
      <c r="A849" s="374" t="str">
        <f>[3]Лист_1!C673</f>
        <v>Комплект игрока для игры в пейнтбол</v>
      </c>
      <c r="B849" s="375"/>
      <c r="C849" s="375"/>
      <c r="D849" s="376"/>
      <c r="E849" s="13">
        <v>3469</v>
      </c>
      <c r="F849" s="13" t="s">
        <v>557</v>
      </c>
      <c r="G849" s="97"/>
      <c r="H849" s="101" t="str">
        <f>[3]Лист_1!J673</f>
        <v>101060002005</v>
      </c>
      <c r="I849" s="13">
        <v>2011</v>
      </c>
      <c r="J849" s="98">
        <f>[3]Лист_1!N673</f>
        <v>8270</v>
      </c>
      <c r="K849" s="97"/>
      <c r="L849" s="13">
        <v>1</v>
      </c>
      <c r="M849" s="13">
        <v>1</v>
      </c>
      <c r="N849" s="14"/>
      <c r="O849" s="14"/>
      <c r="P849" s="14"/>
      <c r="Q849" s="14"/>
      <c r="R849" s="14"/>
      <c r="S849" s="14"/>
    </row>
    <row r="850" spans="1:19" ht="52.15" customHeight="1" x14ac:dyDescent="0.2">
      <c r="A850" s="374" t="str">
        <f>[3]Лист_1!C674</f>
        <v>Комплект игрока для игры в пейнтбол</v>
      </c>
      <c r="B850" s="375"/>
      <c r="C850" s="375"/>
      <c r="D850" s="376"/>
      <c r="E850" s="13">
        <v>3470</v>
      </c>
      <c r="F850" s="13" t="s">
        <v>557</v>
      </c>
      <c r="G850" s="97"/>
      <c r="H850" s="101" t="str">
        <f>[3]Лист_1!J674</f>
        <v>101060002004</v>
      </c>
      <c r="I850" s="13">
        <v>2011</v>
      </c>
      <c r="J850" s="98">
        <f>[3]Лист_1!N674</f>
        <v>8270</v>
      </c>
      <c r="K850" s="97"/>
      <c r="L850" s="13">
        <v>1</v>
      </c>
      <c r="M850" s="13">
        <v>1</v>
      </c>
      <c r="N850" s="14"/>
      <c r="O850" s="14"/>
      <c r="P850" s="14"/>
      <c r="Q850" s="14"/>
      <c r="R850" s="14"/>
      <c r="S850" s="14"/>
    </row>
    <row r="851" spans="1:19" ht="52.15" customHeight="1" x14ac:dyDescent="0.2">
      <c r="A851" s="374" t="str">
        <f>[3]Лист_1!C675</f>
        <v>Удлинитель СВЕТОЗАР электр с заземлением</v>
      </c>
      <c r="B851" s="375"/>
      <c r="C851" s="375"/>
      <c r="D851" s="376"/>
      <c r="E851" s="13">
        <v>3471</v>
      </c>
      <c r="F851" s="13" t="s">
        <v>557</v>
      </c>
      <c r="G851" s="97"/>
      <c r="H851" s="101" t="str">
        <f>[3]Лист_1!J675</f>
        <v>корр00000000000000000000000012</v>
      </c>
      <c r="I851" s="13">
        <v>2013</v>
      </c>
      <c r="J851" s="98">
        <f>[3]Лист_1!N675</f>
        <v>5000</v>
      </c>
      <c r="K851" s="97"/>
      <c r="L851" s="13">
        <v>1</v>
      </c>
      <c r="M851" s="13">
        <v>1</v>
      </c>
      <c r="N851" s="14"/>
      <c r="O851" s="14"/>
      <c r="P851" s="14"/>
      <c r="Q851" s="14"/>
      <c r="R851" s="14"/>
      <c r="S851" s="14"/>
    </row>
    <row r="852" spans="1:19" ht="52.15" customHeight="1" x14ac:dyDescent="0.2">
      <c r="A852" s="374" t="str">
        <f>[3]Лист_1!C676</f>
        <v>Палатка WoodLAnd TREK 3</v>
      </c>
      <c r="B852" s="375"/>
      <c r="C852" s="375"/>
      <c r="D852" s="376"/>
      <c r="E852" s="13">
        <v>3472</v>
      </c>
      <c r="F852" s="13" t="s">
        <v>557</v>
      </c>
      <c r="G852" s="97"/>
      <c r="H852" s="101" t="str">
        <f>[3]Лист_1!J676</f>
        <v>корр00000000000000000000000004</v>
      </c>
      <c r="I852" s="13">
        <v>2013</v>
      </c>
      <c r="J852" s="98">
        <f>[3]Лист_1!N676</f>
        <v>6000</v>
      </c>
      <c r="K852" s="97"/>
      <c r="L852" s="13">
        <v>1</v>
      </c>
      <c r="M852" s="13">
        <v>1</v>
      </c>
      <c r="N852" s="14"/>
      <c r="O852" s="14"/>
      <c r="P852" s="14"/>
      <c r="Q852" s="14"/>
      <c r="R852" s="14"/>
      <c r="S852" s="14"/>
    </row>
    <row r="853" spans="1:19" ht="52.15" customHeight="1" x14ac:dyDescent="0.2">
      <c r="A853" s="374" t="str">
        <f>[3]Лист_1!C677</f>
        <v>Стиральная машина Daewoo Electronics DWD-LD1413</v>
      </c>
      <c r="B853" s="375"/>
      <c r="C853" s="375"/>
      <c r="D853" s="376"/>
      <c r="E853" s="13">
        <v>3473</v>
      </c>
      <c r="F853" s="13" t="s">
        <v>557</v>
      </c>
      <c r="G853" s="97"/>
      <c r="H853" s="101" t="str">
        <f>[3]Лист_1!J677</f>
        <v>корр00000000000000000000000008</v>
      </c>
      <c r="I853" s="13">
        <v>2013</v>
      </c>
      <c r="J853" s="98">
        <f>[3]Лист_1!N677</f>
        <v>18150</v>
      </c>
      <c r="K853" s="97"/>
      <c r="L853" s="13">
        <v>1</v>
      </c>
      <c r="M853" s="13">
        <v>1</v>
      </c>
      <c r="N853" s="14"/>
      <c r="O853" s="14"/>
      <c r="P853" s="14"/>
      <c r="Q853" s="14"/>
      <c r="R853" s="14"/>
      <c r="S853" s="14"/>
    </row>
    <row r="854" spans="1:19" ht="52.15" customHeight="1" x14ac:dyDescent="0.2">
      <c r="A854" s="374" t="str">
        <f>[3]Лист_1!C678</f>
        <v>Бронежилет "Комфорт-1М-1М"</v>
      </c>
      <c r="B854" s="375"/>
      <c r="C854" s="375"/>
      <c r="D854" s="376"/>
      <c r="E854" s="13">
        <v>3474</v>
      </c>
      <c r="F854" s="13" t="s">
        <v>557</v>
      </c>
      <c r="G854" s="97"/>
      <c r="H854" s="101" t="str">
        <f>[3]Лист_1!J678</f>
        <v>П0000034</v>
      </c>
      <c r="I854" s="13">
        <v>2016</v>
      </c>
      <c r="J854" s="98">
        <f>[3]Лист_1!N678</f>
        <v>20000</v>
      </c>
      <c r="K854" s="97"/>
      <c r="L854" s="13">
        <v>1</v>
      </c>
      <c r="M854" s="13">
        <v>1</v>
      </c>
      <c r="N854" s="14"/>
      <c r="O854" s="14"/>
      <c r="P854" s="14"/>
      <c r="Q854" s="14"/>
      <c r="R854" s="14"/>
      <c r="S854" s="14"/>
    </row>
    <row r="855" spans="1:19" ht="52.15" customHeight="1" x14ac:dyDescent="0.2">
      <c r="A855" s="374" t="str">
        <f>[3]Лист_1!C679</f>
        <v>Бронежилет "Комфорт-1М-1М"</v>
      </c>
      <c r="B855" s="375"/>
      <c r="C855" s="375"/>
      <c r="D855" s="376"/>
      <c r="E855" s="13">
        <v>3475</v>
      </c>
      <c r="F855" s="13" t="s">
        <v>557</v>
      </c>
      <c r="G855" s="97"/>
      <c r="H855" s="101" t="str">
        <f>[3]Лист_1!J679</f>
        <v>П0000014</v>
      </c>
      <c r="I855" s="13">
        <v>2016</v>
      </c>
      <c r="J855" s="98">
        <f>[3]Лист_1!N679</f>
        <v>20000</v>
      </c>
      <c r="K855" s="97"/>
      <c r="L855" s="13">
        <v>1</v>
      </c>
      <c r="M855" s="13">
        <v>1</v>
      </c>
      <c r="N855" s="14"/>
      <c r="O855" s="14"/>
      <c r="P855" s="14"/>
      <c r="Q855" s="14"/>
      <c r="R855" s="14"/>
      <c r="S855" s="14"/>
    </row>
    <row r="856" spans="1:19" ht="52.15" customHeight="1" x14ac:dyDescent="0.2">
      <c r="A856" s="374" t="str">
        <f>[3]Лист_1!C680</f>
        <v>Бронежилет "Комфорт-1М-1М"</v>
      </c>
      <c r="B856" s="375"/>
      <c r="C856" s="375"/>
      <c r="D856" s="376"/>
      <c r="E856" s="13">
        <v>3476</v>
      </c>
      <c r="F856" s="13" t="s">
        <v>557</v>
      </c>
      <c r="G856" s="97"/>
      <c r="H856" s="101" t="str">
        <f>[3]Лист_1!J680</f>
        <v>П0000036</v>
      </c>
      <c r="I856" s="13">
        <v>2016</v>
      </c>
      <c r="J856" s="98">
        <f>[3]Лист_1!N680</f>
        <v>20000</v>
      </c>
      <c r="K856" s="97"/>
      <c r="L856" s="13">
        <v>1</v>
      </c>
      <c r="M856" s="13">
        <v>1</v>
      </c>
      <c r="N856" s="14"/>
      <c r="O856" s="14"/>
      <c r="P856" s="14"/>
      <c r="Q856" s="14"/>
      <c r="R856" s="14"/>
      <c r="S856" s="14"/>
    </row>
    <row r="857" spans="1:19" ht="52.15" customHeight="1" x14ac:dyDescent="0.2">
      <c r="A857" s="374" t="str">
        <f>[3]Лист_1!C681</f>
        <v>Бронежилет "Комфорт-1М-1М"</v>
      </c>
      <c r="B857" s="375"/>
      <c r="C857" s="375"/>
      <c r="D857" s="376"/>
      <c r="E857" s="13">
        <v>3477</v>
      </c>
      <c r="F857" s="13" t="s">
        <v>557</v>
      </c>
      <c r="G857" s="97"/>
      <c r="H857" s="101" t="str">
        <f>[3]Лист_1!J681</f>
        <v>П0000052</v>
      </c>
      <c r="I857" s="13">
        <v>2016</v>
      </c>
      <c r="J857" s="98">
        <f>[3]Лист_1!N681</f>
        <v>20000</v>
      </c>
      <c r="K857" s="97"/>
      <c r="L857" s="13">
        <v>1</v>
      </c>
      <c r="M857" s="13">
        <v>1</v>
      </c>
      <c r="N857" s="14"/>
      <c r="O857" s="14"/>
      <c r="P857" s="14"/>
      <c r="Q857" s="14"/>
      <c r="R857" s="14"/>
      <c r="S857" s="14"/>
    </row>
    <row r="858" spans="1:19" ht="52.15" customHeight="1" x14ac:dyDescent="0.2">
      <c r="A858" s="374" t="str">
        <f>[3]Лист_1!C682</f>
        <v>Бронежилет "Комфорт-1М-1М"</v>
      </c>
      <c r="B858" s="375"/>
      <c r="C858" s="375"/>
      <c r="D858" s="376"/>
      <c r="E858" s="13">
        <v>3478</v>
      </c>
      <c r="F858" s="13" t="s">
        <v>557</v>
      </c>
      <c r="G858" s="97"/>
      <c r="H858" s="101" t="str">
        <f>[3]Лист_1!J682</f>
        <v>П0000051</v>
      </c>
      <c r="I858" s="13">
        <v>2016</v>
      </c>
      <c r="J858" s="98">
        <f>[3]Лист_1!N682</f>
        <v>20000</v>
      </c>
      <c r="K858" s="97"/>
      <c r="L858" s="13">
        <v>1</v>
      </c>
      <c r="M858" s="13">
        <v>1</v>
      </c>
      <c r="N858" s="14"/>
      <c r="O858" s="14"/>
      <c r="P858" s="14"/>
      <c r="Q858" s="14"/>
      <c r="R858" s="14"/>
      <c r="S858" s="14"/>
    </row>
    <row r="859" spans="1:19" ht="52.15" customHeight="1" x14ac:dyDescent="0.2">
      <c r="A859" s="374" t="str">
        <f>[3]Лист_1!C683</f>
        <v>Бронежилет "Комфорт-1М-1М"</v>
      </c>
      <c r="B859" s="375"/>
      <c r="C859" s="375"/>
      <c r="D859" s="376"/>
      <c r="E859" s="13">
        <v>3479</v>
      </c>
      <c r="F859" s="13" t="s">
        <v>557</v>
      </c>
      <c r="G859" s="97"/>
      <c r="H859" s="101" t="str">
        <f>[3]Лист_1!J683</f>
        <v>П0000050</v>
      </c>
      <c r="I859" s="13">
        <v>2016</v>
      </c>
      <c r="J859" s="98">
        <f>[3]Лист_1!N683</f>
        <v>20000</v>
      </c>
      <c r="K859" s="97"/>
      <c r="L859" s="13">
        <v>1</v>
      </c>
      <c r="M859" s="13">
        <v>1</v>
      </c>
      <c r="N859" s="14"/>
      <c r="O859" s="14"/>
      <c r="P859" s="14"/>
      <c r="Q859" s="14"/>
      <c r="R859" s="14"/>
      <c r="S859" s="14"/>
    </row>
    <row r="860" spans="1:19" ht="52.15" customHeight="1" x14ac:dyDescent="0.2">
      <c r="A860" s="374" t="str">
        <f>[3]Лист_1!C684</f>
        <v>Бронежилет "Комфорт-1М-1М"</v>
      </c>
      <c r="B860" s="375"/>
      <c r="C860" s="375"/>
      <c r="D860" s="376"/>
      <c r="E860" s="13">
        <v>3480</v>
      </c>
      <c r="F860" s="13" t="s">
        <v>557</v>
      </c>
      <c r="G860" s="97"/>
      <c r="H860" s="101" t="str">
        <f>[3]Лист_1!J684</f>
        <v>П0000049</v>
      </c>
      <c r="I860" s="13">
        <v>2016</v>
      </c>
      <c r="J860" s="98">
        <f>[3]Лист_1!N684</f>
        <v>20000</v>
      </c>
      <c r="K860" s="97"/>
      <c r="L860" s="13">
        <v>1</v>
      </c>
      <c r="M860" s="13">
        <v>1</v>
      </c>
      <c r="N860" s="14"/>
      <c r="O860" s="14"/>
      <c r="P860" s="14"/>
      <c r="Q860" s="14"/>
      <c r="R860" s="14"/>
      <c r="S860" s="14"/>
    </row>
    <row r="861" spans="1:19" ht="52.15" customHeight="1" x14ac:dyDescent="0.2">
      <c r="A861" s="374" t="str">
        <f>[3]Лист_1!C685</f>
        <v>Стойка оградительные с лентой</v>
      </c>
      <c r="B861" s="375"/>
      <c r="C861" s="375"/>
      <c r="D861" s="376"/>
      <c r="E861" s="13">
        <v>3481</v>
      </c>
      <c r="F861" s="13" t="s">
        <v>557</v>
      </c>
      <c r="G861" s="97"/>
      <c r="H861" s="101" t="str">
        <f>[3]Лист_1!J685</f>
        <v>88</v>
      </c>
      <c r="I861" s="13">
        <v>2014</v>
      </c>
      <c r="J861" s="98">
        <f>[3]Лист_1!N685</f>
        <v>6500</v>
      </c>
      <c r="K861" s="97"/>
      <c r="L861" s="13">
        <v>1</v>
      </c>
      <c r="M861" s="13">
        <v>1</v>
      </c>
      <c r="N861" s="14"/>
      <c r="O861" s="14"/>
      <c r="P861" s="14"/>
      <c r="Q861" s="14"/>
      <c r="R861" s="14"/>
      <c r="S861" s="14"/>
    </row>
    <row r="862" spans="1:19" ht="52.15" customHeight="1" x14ac:dyDescent="0.2">
      <c r="A862" s="374" t="str">
        <f>[3]Лист_1!C686</f>
        <v>Бронежилет "Комфорт-1М-1М"</v>
      </c>
      <c r="B862" s="375"/>
      <c r="C862" s="375"/>
      <c r="D862" s="376"/>
      <c r="E862" s="13">
        <v>3482</v>
      </c>
      <c r="F862" s="13" t="s">
        <v>557</v>
      </c>
      <c r="G862" s="97"/>
      <c r="H862" s="101" t="str">
        <f>[3]Лист_1!J686</f>
        <v>П0000048</v>
      </c>
      <c r="I862" s="13">
        <v>2016</v>
      </c>
      <c r="J862" s="98">
        <f>[3]Лист_1!N686</f>
        <v>20000</v>
      </c>
      <c r="K862" s="97"/>
      <c r="L862" s="13">
        <v>1</v>
      </c>
      <c r="M862" s="13">
        <v>1</v>
      </c>
      <c r="N862" s="14"/>
      <c r="O862" s="14"/>
      <c r="P862" s="14"/>
      <c r="Q862" s="14"/>
      <c r="R862" s="14"/>
      <c r="S862" s="14"/>
    </row>
    <row r="863" spans="1:19" ht="52.15" customHeight="1" x14ac:dyDescent="0.2">
      <c r="A863" s="374" t="str">
        <f>[3]Лист_1!C687</f>
        <v>Бронежилет "Комфорт-1М-1М"</v>
      </c>
      <c r="B863" s="375"/>
      <c r="C863" s="375"/>
      <c r="D863" s="376"/>
      <c r="E863" s="13">
        <v>3483</v>
      </c>
      <c r="F863" s="13" t="s">
        <v>557</v>
      </c>
      <c r="G863" s="97"/>
      <c r="H863" s="101" t="str">
        <f>[3]Лист_1!J687</f>
        <v>П0000047</v>
      </c>
      <c r="I863" s="13">
        <v>2016</v>
      </c>
      <c r="J863" s="98">
        <f>[3]Лист_1!N687</f>
        <v>20000</v>
      </c>
      <c r="K863" s="97"/>
      <c r="L863" s="13">
        <v>1</v>
      </c>
      <c r="M863" s="13">
        <v>1</v>
      </c>
      <c r="N863" s="14"/>
      <c r="O863" s="14"/>
      <c r="P863" s="14"/>
      <c r="Q863" s="14"/>
      <c r="R863" s="14"/>
      <c r="S863" s="14"/>
    </row>
    <row r="864" spans="1:19" ht="52.15" customHeight="1" x14ac:dyDescent="0.2">
      <c r="A864" s="374" t="str">
        <f>[3]Лист_1!C688</f>
        <v>Бронежилет "Комфорт-1М-1М"</v>
      </c>
      <c r="B864" s="375"/>
      <c r="C864" s="375"/>
      <c r="D864" s="376"/>
      <c r="E864" s="13">
        <v>3484</v>
      </c>
      <c r="F864" s="13" t="s">
        <v>557</v>
      </c>
      <c r="G864" s="97"/>
      <c r="H864" s="101" t="str">
        <f>[3]Лист_1!J688</f>
        <v>П0000046</v>
      </c>
      <c r="I864" s="13">
        <v>2016</v>
      </c>
      <c r="J864" s="98">
        <f>[3]Лист_1!N688</f>
        <v>20000</v>
      </c>
      <c r="K864" s="97"/>
      <c r="L864" s="13">
        <v>1</v>
      </c>
      <c r="M864" s="13">
        <v>1</v>
      </c>
      <c r="N864" s="14"/>
      <c r="O864" s="14"/>
      <c r="P864" s="14"/>
      <c r="Q864" s="14"/>
      <c r="R864" s="14"/>
      <c r="S864" s="14"/>
    </row>
    <row r="865" spans="1:19" ht="52.15" customHeight="1" x14ac:dyDescent="0.2">
      <c r="A865" s="374" t="str">
        <f>[3]Лист_1!C689</f>
        <v>Бронежилет "Комфорт-1М-1М"</v>
      </c>
      <c r="B865" s="375"/>
      <c r="C865" s="375"/>
      <c r="D865" s="376"/>
      <c r="E865" s="13">
        <v>3485</v>
      </c>
      <c r="F865" s="13" t="s">
        <v>557</v>
      </c>
      <c r="G865" s="97"/>
      <c r="H865" s="101" t="str">
        <f>[3]Лист_1!J689</f>
        <v>П0000045</v>
      </c>
      <c r="I865" s="13">
        <v>2016</v>
      </c>
      <c r="J865" s="98">
        <f>[3]Лист_1!N689</f>
        <v>20000</v>
      </c>
      <c r="K865" s="97"/>
      <c r="L865" s="13">
        <v>1</v>
      </c>
      <c r="M865" s="13">
        <v>1</v>
      </c>
      <c r="N865" s="14"/>
      <c r="O865" s="14"/>
      <c r="P865" s="14"/>
      <c r="Q865" s="14"/>
      <c r="R865" s="14"/>
      <c r="S865" s="14"/>
    </row>
    <row r="866" spans="1:19" ht="52.15" customHeight="1" x14ac:dyDescent="0.2">
      <c r="A866" s="374" t="str">
        <f>[3]Лист_1!C690</f>
        <v>холодильник Бирюса-10</v>
      </c>
      <c r="B866" s="375"/>
      <c r="C866" s="375"/>
      <c r="D866" s="376"/>
      <c r="E866" s="13">
        <v>3486</v>
      </c>
      <c r="F866" s="13" t="s">
        <v>557</v>
      </c>
      <c r="G866" s="97"/>
      <c r="H866" s="101" t="str">
        <f>[3]Лист_1!J690</f>
        <v>1.101.06.088</v>
      </c>
      <c r="I866" s="13">
        <v>2000</v>
      </c>
      <c r="J866" s="98">
        <f>[3]Лист_1!N690</f>
        <v>3465.26</v>
      </c>
      <c r="K866" s="97"/>
      <c r="L866" s="13">
        <v>1</v>
      </c>
      <c r="M866" s="13">
        <v>1</v>
      </c>
      <c r="N866" s="14"/>
      <c r="O866" s="14"/>
      <c r="P866" s="14"/>
      <c r="Q866" s="14"/>
      <c r="R866" s="14"/>
      <c r="S866" s="14"/>
    </row>
    <row r="867" spans="1:19" ht="52.15" customHeight="1" x14ac:dyDescent="0.2">
      <c r="A867" s="374" t="str">
        <f>[3]Лист_1!C691</f>
        <v>Бронежилет "Комфорт-1М-1М"</v>
      </c>
      <c r="B867" s="375"/>
      <c r="C867" s="375"/>
      <c r="D867" s="376"/>
      <c r="E867" s="13">
        <v>3487</v>
      </c>
      <c r="F867" s="13" t="s">
        <v>557</v>
      </c>
      <c r="G867" s="97"/>
      <c r="H867" s="101" t="str">
        <f>[3]Лист_1!J691</f>
        <v>П0000044</v>
      </c>
      <c r="I867" s="13">
        <v>2016</v>
      </c>
      <c r="J867" s="98">
        <f>[3]Лист_1!N691</f>
        <v>20000</v>
      </c>
      <c r="K867" s="97"/>
      <c r="L867" s="13">
        <v>1</v>
      </c>
      <c r="M867" s="13">
        <v>1</v>
      </c>
      <c r="N867" s="14"/>
      <c r="O867" s="14"/>
      <c r="P867" s="14"/>
      <c r="Q867" s="14"/>
      <c r="R867" s="14"/>
      <c r="S867" s="14"/>
    </row>
    <row r="868" spans="1:19" ht="52.15" customHeight="1" x14ac:dyDescent="0.2">
      <c r="A868" s="374" t="str">
        <f>[3]Лист_1!C692</f>
        <v>Бронежилет "Комфорт-1М-1М"</v>
      </c>
      <c r="B868" s="375"/>
      <c r="C868" s="375"/>
      <c r="D868" s="376"/>
      <c r="E868" s="13">
        <v>3488</v>
      </c>
      <c r="F868" s="13" t="s">
        <v>557</v>
      </c>
      <c r="G868" s="97"/>
      <c r="H868" s="101" t="str">
        <f>[3]Лист_1!J692</f>
        <v>П0000043</v>
      </c>
      <c r="I868" s="13">
        <v>2016</v>
      </c>
      <c r="J868" s="98">
        <f>[3]Лист_1!N692</f>
        <v>20000</v>
      </c>
      <c r="K868" s="97"/>
      <c r="L868" s="13">
        <v>1</v>
      </c>
      <c r="M868" s="13">
        <v>1</v>
      </c>
      <c r="N868" s="14"/>
      <c r="O868" s="14"/>
      <c r="P868" s="14"/>
      <c r="Q868" s="14"/>
      <c r="R868" s="14"/>
      <c r="S868" s="14"/>
    </row>
    <row r="869" spans="1:19" ht="52.15" customHeight="1" x14ac:dyDescent="0.2">
      <c r="A869" s="374" t="str">
        <f>[3]Лист_1!C693</f>
        <v>Бронежилет "Комфорт-1М-1М"</v>
      </c>
      <c r="B869" s="375"/>
      <c r="C869" s="375"/>
      <c r="D869" s="376"/>
      <c r="E869" s="13">
        <v>3489</v>
      </c>
      <c r="F869" s="13" t="s">
        <v>557</v>
      </c>
      <c r="G869" s="97"/>
      <c r="H869" s="101" t="str">
        <f>[3]Лист_1!J693</f>
        <v>П0000042</v>
      </c>
      <c r="I869" s="13">
        <v>2016</v>
      </c>
      <c r="J869" s="98">
        <f>[3]Лист_1!N693</f>
        <v>20000</v>
      </c>
      <c r="K869" s="97"/>
      <c r="L869" s="13">
        <v>1</v>
      </c>
      <c r="M869" s="13">
        <v>1</v>
      </c>
      <c r="N869" s="14"/>
      <c r="O869" s="14"/>
      <c r="P869" s="14"/>
      <c r="Q869" s="14"/>
      <c r="R869" s="14"/>
      <c r="S869" s="14"/>
    </row>
    <row r="870" spans="1:19" ht="52.15" customHeight="1" x14ac:dyDescent="0.2">
      <c r="A870" s="374" t="str">
        <f>[3]Лист_1!C694</f>
        <v>Удлинитель СВЕТОЗАР электр с заземлением</v>
      </c>
      <c r="B870" s="375"/>
      <c r="C870" s="375"/>
      <c r="D870" s="376"/>
      <c r="E870" s="13">
        <v>3490</v>
      </c>
      <c r="F870" s="13" t="s">
        <v>557</v>
      </c>
      <c r="G870" s="97"/>
      <c r="H870" s="101" t="str">
        <f>[3]Лист_1!J694</f>
        <v>корр00000000000000000000000011</v>
      </c>
      <c r="I870" s="13">
        <v>2013</v>
      </c>
      <c r="J870" s="98">
        <f>[3]Лист_1!N694</f>
        <v>5000</v>
      </c>
      <c r="K870" s="97"/>
      <c r="L870" s="13">
        <v>1</v>
      </c>
      <c r="M870" s="13">
        <v>1</v>
      </c>
      <c r="N870" s="14"/>
      <c r="O870" s="14"/>
      <c r="P870" s="14"/>
      <c r="Q870" s="14"/>
      <c r="R870" s="14"/>
      <c r="S870" s="14"/>
    </row>
    <row r="871" spans="1:19" ht="52.15" customHeight="1" x14ac:dyDescent="0.2">
      <c r="A871" s="374" t="str">
        <f>[3]Лист_1!C695</f>
        <v>Бронежилет "Комфорт-1М-1М"</v>
      </c>
      <c r="B871" s="375"/>
      <c r="C871" s="375"/>
      <c r="D871" s="376"/>
      <c r="E871" s="13">
        <v>3491</v>
      </c>
      <c r="F871" s="13" t="s">
        <v>557</v>
      </c>
      <c r="G871" s="97"/>
      <c r="H871" s="101" t="str">
        <f>[3]Лист_1!J695</f>
        <v>П0000040</v>
      </c>
      <c r="I871" s="13">
        <v>2016</v>
      </c>
      <c r="J871" s="98">
        <f>[3]Лист_1!N695</f>
        <v>20000</v>
      </c>
      <c r="K871" s="97"/>
      <c r="L871" s="13">
        <v>1</v>
      </c>
      <c r="M871" s="13">
        <v>1</v>
      </c>
      <c r="N871" s="14"/>
      <c r="O871" s="14"/>
      <c r="P871" s="14"/>
      <c r="Q871" s="14"/>
      <c r="R871" s="14"/>
      <c r="S871" s="14"/>
    </row>
    <row r="872" spans="1:19" ht="52.15" customHeight="1" x14ac:dyDescent="0.2">
      <c r="A872" s="374" t="str">
        <f>[3]Лист_1!C696</f>
        <v>Бронежилет "Комфорт-1М-1М"</v>
      </c>
      <c r="B872" s="375"/>
      <c r="C872" s="375"/>
      <c r="D872" s="376"/>
      <c r="E872" s="13">
        <v>3492</v>
      </c>
      <c r="F872" s="13" t="s">
        <v>557</v>
      </c>
      <c r="G872" s="97"/>
      <c r="H872" s="101" t="str">
        <f>[3]Лист_1!J696</f>
        <v>П0000039</v>
      </c>
      <c r="I872" s="13">
        <v>2016</v>
      </c>
      <c r="J872" s="98">
        <f>[3]Лист_1!N696</f>
        <v>20000</v>
      </c>
      <c r="K872" s="97"/>
      <c r="L872" s="13">
        <v>1</v>
      </c>
      <c r="M872" s="13">
        <v>1</v>
      </c>
      <c r="N872" s="14"/>
      <c r="O872" s="14"/>
      <c r="P872" s="14"/>
      <c r="Q872" s="14"/>
      <c r="R872" s="14"/>
      <c r="S872" s="14"/>
    </row>
    <row r="873" spans="1:19" ht="52.15" customHeight="1" x14ac:dyDescent="0.2">
      <c r="A873" s="374" t="str">
        <f>[3]Лист_1!C697</f>
        <v>Стойка оградительные с лентой</v>
      </c>
      <c r="B873" s="375"/>
      <c r="C873" s="375"/>
      <c r="D873" s="376"/>
      <c r="E873" s="13">
        <v>3493</v>
      </c>
      <c r="F873" s="13" t="s">
        <v>557</v>
      </c>
      <c r="G873" s="97"/>
      <c r="H873" s="101" t="str">
        <f>[3]Лист_1!J697</f>
        <v>83</v>
      </c>
      <c r="I873" s="13">
        <v>2014</v>
      </c>
      <c r="J873" s="98">
        <f>[3]Лист_1!N697</f>
        <v>6500</v>
      </c>
      <c r="K873" s="97"/>
      <c r="L873" s="13">
        <v>1</v>
      </c>
      <c r="M873" s="13">
        <v>1</v>
      </c>
      <c r="N873" s="14"/>
      <c r="O873" s="14"/>
      <c r="P873" s="14"/>
      <c r="Q873" s="14"/>
      <c r="R873" s="14"/>
      <c r="S873" s="14"/>
    </row>
    <row r="874" spans="1:19" ht="52.15" customHeight="1" x14ac:dyDescent="0.2">
      <c r="A874" s="374" t="str">
        <f>[3]Лист_1!C698</f>
        <v>Бронежилет "Комфорт-1М-1М"</v>
      </c>
      <c r="B874" s="375"/>
      <c r="C874" s="375"/>
      <c r="D874" s="376"/>
      <c r="E874" s="13">
        <v>3494</v>
      </c>
      <c r="F874" s="13" t="s">
        <v>557</v>
      </c>
      <c r="G874" s="97"/>
      <c r="H874" s="101" t="str">
        <f>[3]Лист_1!J698</f>
        <v>П0000037</v>
      </c>
      <c r="I874" s="13">
        <v>2016</v>
      </c>
      <c r="J874" s="98">
        <f>[3]Лист_1!N698</f>
        <v>20000</v>
      </c>
      <c r="K874" s="97"/>
      <c r="L874" s="13">
        <v>1</v>
      </c>
      <c r="M874" s="13">
        <v>1</v>
      </c>
      <c r="N874" s="14"/>
      <c r="O874" s="14"/>
      <c r="P874" s="14"/>
      <c r="Q874" s="14"/>
      <c r="R874" s="14"/>
      <c r="S874" s="14"/>
    </row>
    <row r="875" spans="1:19" ht="52.15" customHeight="1" x14ac:dyDescent="0.2">
      <c r="A875" s="374" t="str">
        <f>[3]Лист_1!C699</f>
        <v>Бронежилет "Комфорт-1М-1М"</v>
      </c>
      <c r="B875" s="375"/>
      <c r="C875" s="375"/>
      <c r="D875" s="376"/>
      <c r="E875" s="13">
        <v>3495</v>
      </c>
      <c r="F875" s="13" t="s">
        <v>557</v>
      </c>
      <c r="G875" s="97"/>
      <c r="H875" s="101" t="str">
        <f>[3]Лист_1!J699</f>
        <v>П0000033</v>
      </c>
      <c r="I875" s="13">
        <v>2016</v>
      </c>
      <c r="J875" s="98">
        <f>[3]Лист_1!N699</f>
        <v>20000</v>
      </c>
      <c r="K875" s="97"/>
      <c r="L875" s="13">
        <v>1</v>
      </c>
      <c r="M875" s="13">
        <v>1</v>
      </c>
      <c r="N875" s="14"/>
      <c r="O875" s="14"/>
      <c r="P875" s="14"/>
      <c r="Q875" s="14"/>
      <c r="R875" s="14"/>
      <c r="S875" s="14"/>
    </row>
    <row r="876" spans="1:19" ht="52.15" customHeight="1" x14ac:dyDescent="0.2">
      <c r="A876" s="374" t="str">
        <f>[3]Лист_1!C700</f>
        <v>Бронежилет "Комфорт-1М-1М"</v>
      </c>
      <c r="B876" s="375"/>
      <c r="C876" s="375"/>
      <c r="D876" s="376"/>
      <c r="E876" s="13">
        <v>3496</v>
      </c>
      <c r="F876" s="13" t="s">
        <v>557</v>
      </c>
      <c r="G876" s="97"/>
      <c r="H876" s="101" t="str">
        <f>[3]Лист_1!J700</f>
        <v>П0000031</v>
      </c>
      <c r="I876" s="13">
        <v>2016</v>
      </c>
      <c r="J876" s="98">
        <f>[3]Лист_1!N700</f>
        <v>20000</v>
      </c>
      <c r="K876" s="97"/>
      <c r="L876" s="13">
        <v>1</v>
      </c>
      <c r="M876" s="13">
        <v>1</v>
      </c>
      <c r="N876" s="14"/>
      <c r="O876" s="14"/>
      <c r="P876" s="14"/>
      <c r="Q876" s="14"/>
      <c r="R876" s="14"/>
      <c r="S876" s="14"/>
    </row>
    <row r="877" spans="1:19" ht="52.15" customHeight="1" x14ac:dyDescent="0.2">
      <c r="A877" s="374" t="str">
        <f>[3]Лист_1!C701</f>
        <v>Комплект игрока для игры в пейнтбол</v>
      </c>
      <c r="B877" s="375"/>
      <c r="C877" s="375"/>
      <c r="D877" s="376"/>
      <c r="E877" s="13">
        <v>3497</v>
      </c>
      <c r="F877" s="13" t="s">
        <v>557</v>
      </c>
      <c r="G877" s="97"/>
      <c r="H877" s="101" t="str">
        <f>[3]Лист_1!J701</f>
        <v>101060001989</v>
      </c>
      <c r="I877" s="13">
        <v>2011</v>
      </c>
      <c r="J877" s="98">
        <f>[3]Лист_1!N701</f>
        <v>8270</v>
      </c>
      <c r="K877" s="97"/>
      <c r="L877" s="13">
        <v>1</v>
      </c>
      <c r="M877" s="13">
        <v>1</v>
      </c>
      <c r="N877" s="14"/>
      <c r="O877" s="14"/>
      <c r="P877" s="14"/>
      <c r="Q877" s="14"/>
      <c r="R877" s="14"/>
      <c r="S877" s="14"/>
    </row>
    <row r="878" spans="1:19" ht="52.15" customHeight="1" x14ac:dyDescent="0.2">
      <c r="A878" s="374" t="str">
        <f>[3]Лист_1!C702</f>
        <v>Комплект игрока для игры в пейнтбол</v>
      </c>
      <c r="B878" s="375"/>
      <c r="C878" s="375"/>
      <c r="D878" s="376"/>
      <c r="E878" s="13">
        <v>3498</v>
      </c>
      <c r="F878" s="13" t="s">
        <v>557</v>
      </c>
      <c r="G878" s="97"/>
      <c r="H878" s="101" t="str">
        <f>[3]Лист_1!J702</f>
        <v>101060001990</v>
      </c>
      <c r="I878" s="13">
        <v>2011</v>
      </c>
      <c r="J878" s="98">
        <f>[3]Лист_1!N702</f>
        <v>8270</v>
      </c>
      <c r="K878" s="97"/>
      <c r="L878" s="13">
        <v>1</v>
      </c>
      <c r="M878" s="13">
        <v>1</v>
      </c>
      <c r="N878" s="14"/>
      <c r="O878" s="14"/>
      <c r="P878" s="14"/>
      <c r="Q878" s="14"/>
      <c r="R878" s="14"/>
      <c r="S878" s="14"/>
    </row>
    <row r="879" spans="1:19" ht="52.15" customHeight="1" x14ac:dyDescent="0.2">
      <c r="A879" s="374" t="str">
        <f>[3]Лист_1!C703</f>
        <v>Комплект игрока для игры в пейнтбол</v>
      </c>
      <c r="B879" s="375"/>
      <c r="C879" s="375"/>
      <c r="D879" s="376"/>
      <c r="E879" s="13">
        <v>3499</v>
      </c>
      <c r="F879" s="13" t="s">
        <v>557</v>
      </c>
      <c r="G879" s="97"/>
      <c r="H879" s="101" t="str">
        <f>[3]Лист_1!J703</f>
        <v>101060001991</v>
      </c>
      <c r="I879" s="13">
        <v>2011</v>
      </c>
      <c r="J879" s="98">
        <f>[3]Лист_1!N703</f>
        <v>8270</v>
      </c>
      <c r="K879" s="97"/>
      <c r="L879" s="13">
        <v>1</v>
      </c>
      <c r="M879" s="13">
        <v>1</v>
      </c>
      <c r="N879" s="14"/>
      <c r="O879" s="14"/>
      <c r="P879" s="14"/>
      <c r="Q879" s="14"/>
      <c r="R879" s="14"/>
      <c r="S879" s="14"/>
    </row>
    <row r="880" spans="1:19" ht="52.15" customHeight="1" x14ac:dyDescent="0.2">
      <c r="A880" s="374" t="str">
        <f>[3]Лист_1!C704</f>
        <v>Комплект игрока для игры в пейнтбол</v>
      </c>
      <c r="B880" s="375"/>
      <c r="C880" s="375"/>
      <c r="D880" s="376"/>
      <c r="E880" s="13">
        <v>3500</v>
      </c>
      <c r="F880" s="13" t="s">
        <v>557</v>
      </c>
      <c r="G880" s="97"/>
      <c r="H880" s="101" t="str">
        <f>[3]Лист_1!J704</f>
        <v>101060001993</v>
      </c>
      <c r="I880" s="13">
        <v>2011</v>
      </c>
      <c r="J880" s="98">
        <f>[3]Лист_1!N704</f>
        <v>8270</v>
      </c>
      <c r="K880" s="97"/>
      <c r="L880" s="13">
        <v>1</v>
      </c>
      <c r="M880" s="13">
        <v>1</v>
      </c>
      <c r="N880" s="14"/>
      <c r="O880" s="14"/>
      <c r="P880" s="14"/>
      <c r="Q880" s="14"/>
      <c r="R880" s="14"/>
      <c r="S880" s="14"/>
    </row>
    <row r="881" spans="1:19" ht="52.15" customHeight="1" x14ac:dyDescent="0.2">
      <c r="A881" s="374" t="str">
        <f>[3]Лист_1!C705</f>
        <v>Комплект игрока для игры в пейнтбол</v>
      </c>
      <c r="B881" s="375"/>
      <c r="C881" s="375"/>
      <c r="D881" s="376"/>
      <c r="E881" s="13">
        <v>3501</v>
      </c>
      <c r="F881" s="13" t="s">
        <v>557</v>
      </c>
      <c r="G881" s="97"/>
      <c r="H881" s="101" t="str">
        <f>[3]Лист_1!J705</f>
        <v>101060001994</v>
      </c>
      <c r="I881" s="13">
        <v>2011</v>
      </c>
      <c r="J881" s="98">
        <f>[3]Лист_1!N705</f>
        <v>8270</v>
      </c>
      <c r="K881" s="97"/>
      <c r="L881" s="13">
        <v>1</v>
      </c>
      <c r="M881" s="13">
        <v>1</v>
      </c>
      <c r="N881" s="14"/>
      <c r="O881" s="14"/>
      <c r="P881" s="14"/>
      <c r="Q881" s="14"/>
      <c r="R881" s="14"/>
      <c r="S881" s="14"/>
    </row>
    <row r="882" spans="1:19" ht="52.15" customHeight="1" x14ac:dyDescent="0.2">
      <c r="A882" s="374" t="str">
        <f>[3]Лист_1!C706</f>
        <v>Комплект игрока для игры в пейнтбол</v>
      </c>
      <c r="B882" s="375"/>
      <c r="C882" s="375"/>
      <c r="D882" s="376"/>
      <c r="E882" s="13">
        <v>3502</v>
      </c>
      <c r="F882" s="13" t="s">
        <v>557</v>
      </c>
      <c r="G882" s="97"/>
      <c r="H882" s="101" t="str">
        <f>[3]Лист_1!J706</f>
        <v>101060001995</v>
      </c>
      <c r="I882" s="13">
        <v>2011</v>
      </c>
      <c r="J882" s="98">
        <f>[3]Лист_1!N706</f>
        <v>8270</v>
      </c>
      <c r="K882" s="97"/>
      <c r="L882" s="13">
        <v>1</v>
      </c>
      <c r="M882" s="13">
        <v>1</v>
      </c>
      <c r="N882" s="14"/>
      <c r="O882" s="14"/>
      <c r="P882" s="14"/>
      <c r="Q882" s="14"/>
      <c r="R882" s="14"/>
      <c r="S882" s="14"/>
    </row>
    <row r="883" spans="1:19" ht="52.15" customHeight="1" x14ac:dyDescent="0.2">
      <c r="A883" s="374" t="str">
        <f>[3]Лист_1!C707</f>
        <v>Комплект игрока для игры в пейнтбол</v>
      </c>
      <c r="B883" s="375"/>
      <c r="C883" s="375"/>
      <c r="D883" s="376"/>
      <c r="E883" s="13">
        <v>3503</v>
      </c>
      <c r="F883" s="13" t="s">
        <v>557</v>
      </c>
      <c r="G883" s="97"/>
      <c r="H883" s="101" t="str">
        <f>[3]Лист_1!J707</f>
        <v>101060001997</v>
      </c>
      <c r="I883" s="13">
        <v>2011</v>
      </c>
      <c r="J883" s="98">
        <f>[3]Лист_1!N707</f>
        <v>8270</v>
      </c>
      <c r="K883" s="97"/>
      <c r="L883" s="13">
        <v>1</v>
      </c>
      <c r="M883" s="13">
        <v>1</v>
      </c>
      <c r="N883" s="14"/>
      <c r="O883" s="14"/>
      <c r="P883" s="14"/>
      <c r="Q883" s="14"/>
      <c r="R883" s="14"/>
      <c r="S883" s="14"/>
    </row>
    <row r="884" spans="1:19" ht="52.15" customHeight="1" x14ac:dyDescent="0.2">
      <c r="A884" s="374" t="str">
        <f>[3]Лист_1!C708</f>
        <v>Комплект игрока для игры в пейнтбол</v>
      </c>
      <c r="B884" s="375"/>
      <c r="C884" s="375"/>
      <c r="D884" s="376"/>
      <c r="E884" s="13">
        <v>3504</v>
      </c>
      <c r="F884" s="13" t="s">
        <v>557</v>
      </c>
      <c r="G884" s="97"/>
      <c r="H884" s="101" t="str">
        <f>[3]Лист_1!J708</f>
        <v>101060001998</v>
      </c>
      <c r="I884" s="13">
        <v>2011</v>
      </c>
      <c r="J884" s="98">
        <f>[3]Лист_1!N708</f>
        <v>8270</v>
      </c>
      <c r="K884" s="97"/>
      <c r="L884" s="13">
        <v>1</v>
      </c>
      <c r="M884" s="13">
        <v>1</v>
      </c>
      <c r="N884" s="14"/>
      <c r="O884" s="14"/>
      <c r="P884" s="14"/>
      <c r="Q884" s="14"/>
      <c r="R884" s="14"/>
      <c r="S884" s="14"/>
    </row>
    <row r="885" spans="1:19" ht="52.15" customHeight="1" x14ac:dyDescent="0.2">
      <c r="A885" s="374" t="str">
        <f>[3]Лист_1!C709</f>
        <v>Комплект игрока для игры в пейнтбол</v>
      </c>
      <c r="B885" s="375"/>
      <c r="C885" s="375"/>
      <c r="D885" s="376"/>
      <c r="E885" s="13">
        <v>3505</v>
      </c>
      <c r="F885" s="13" t="s">
        <v>557</v>
      </c>
      <c r="G885" s="97"/>
      <c r="H885" s="101" t="str">
        <f>[3]Лист_1!J709</f>
        <v>101060002000</v>
      </c>
      <c r="I885" s="13">
        <v>2011</v>
      </c>
      <c r="J885" s="98">
        <f>[3]Лист_1!N709</f>
        <v>8270</v>
      </c>
      <c r="K885" s="97"/>
      <c r="L885" s="13">
        <v>1</v>
      </c>
      <c r="M885" s="13">
        <v>1</v>
      </c>
      <c r="N885" s="14"/>
      <c r="O885" s="14"/>
      <c r="P885" s="14"/>
      <c r="Q885" s="14"/>
      <c r="R885" s="14"/>
      <c r="S885" s="14"/>
    </row>
    <row r="886" spans="1:19" ht="52.15" customHeight="1" x14ac:dyDescent="0.2">
      <c r="A886" s="374" t="str">
        <f>[3]Лист_1!C710</f>
        <v>Комплект игрока для игры в пейнтбол</v>
      </c>
      <c r="B886" s="375"/>
      <c r="C886" s="375"/>
      <c r="D886" s="376"/>
      <c r="E886" s="13">
        <v>3506</v>
      </c>
      <c r="F886" s="13" t="s">
        <v>557</v>
      </c>
      <c r="G886" s="97"/>
      <c r="H886" s="101" t="str">
        <f>[3]Лист_1!J710</f>
        <v>101060002001</v>
      </c>
      <c r="I886" s="13">
        <v>2011</v>
      </c>
      <c r="J886" s="98">
        <f>[3]Лист_1!N710</f>
        <v>8270</v>
      </c>
      <c r="K886" s="97"/>
      <c r="L886" s="13">
        <v>1</v>
      </c>
      <c r="M886" s="13">
        <v>1</v>
      </c>
      <c r="N886" s="14"/>
      <c r="O886" s="14"/>
      <c r="P886" s="14"/>
      <c r="Q886" s="14"/>
      <c r="R886" s="14"/>
      <c r="S886" s="14"/>
    </row>
    <row r="887" spans="1:19" ht="52.15" customHeight="1" x14ac:dyDescent="0.2">
      <c r="A887" s="374" t="str">
        <f>[3]Лист_1!C711</f>
        <v>Комплект игрока для игры в пейнтбол</v>
      </c>
      <c r="B887" s="375"/>
      <c r="C887" s="375"/>
      <c r="D887" s="376"/>
      <c r="E887" s="13">
        <v>3507</v>
      </c>
      <c r="F887" s="13" t="s">
        <v>557</v>
      </c>
      <c r="G887" s="97"/>
      <c r="H887" s="101" t="str">
        <f>[3]Лист_1!J711</f>
        <v>101060002002</v>
      </c>
      <c r="I887" s="13">
        <v>2011</v>
      </c>
      <c r="J887" s="98">
        <f>[3]Лист_1!N711</f>
        <v>8270</v>
      </c>
      <c r="K887" s="97"/>
      <c r="L887" s="13">
        <v>1</v>
      </c>
      <c r="M887" s="13">
        <v>1</v>
      </c>
      <c r="N887" s="14"/>
      <c r="O887" s="14"/>
      <c r="P887" s="14"/>
      <c r="Q887" s="14"/>
      <c r="R887" s="14"/>
      <c r="S887" s="14"/>
    </row>
    <row r="888" spans="1:19" ht="52.15" customHeight="1" x14ac:dyDescent="0.2">
      <c r="A888" s="374" t="str">
        <f>[3]Лист_1!C712</f>
        <v>Комплект игрока для игры в пейнтбол</v>
      </c>
      <c r="B888" s="375"/>
      <c r="C888" s="375"/>
      <c r="D888" s="376"/>
      <c r="E888" s="13">
        <v>3508</v>
      </c>
      <c r="F888" s="13" t="s">
        <v>557</v>
      </c>
      <c r="G888" s="97"/>
      <c r="H888" s="101" t="str">
        <f>[3]Лист_1!J712</f>
        <v>101060002006</v>
      </c>
      <c r="I888" s="13">
        <v>2011</v>
      </c>
      <c r="J888" s="98">
        <f>[3]Лист_1!N712</f>
        <v>8270</v>
      </c>
      <c r="K888" s="97"/>
      <c r="L888" s="13">
        <v>1</v>
      </c>
      <c r="M888" s="13">
        <v>1</v>
      </c>
      <c r="N888" s="14"/>
      <c r="O888" s="14"/>
      <c r="P888" s="14"/>
      <c r="Q888" s="14"/>
      <c r="R888" s="14"/>
      <c r="S888" s="14"/>
    </row>
    <row r="889" spans="1:19" ht="52.15" customHeight="1" x14ac:dyDescent="0.2">
      <c r="A889" s="374" t="str">
        <f>[3]Лист_1!C713</f>
        <v>Комплект игрока для игры в пейнтбол</v>
      </c>
      <c r="B889" s="375"/>
      <c r="C889" s="375"/>
      <c r="D889" s="376"/>
      <c r="E889" s="13">
        <v>3509</v>
      </c>
      <c r="F889" s="13" t="s">
        <v>557</v>
      </c>
      <c r="G889" s="97"/>
      <c r="H889" s="101" t="str">
        <f>[3]Лист_1!J713</f>
        <v>101060002008</v>
      </c>
      <c r="I889" s="13">
        <v>2011</v>
      </c>
      <c r="J889" s="98">
        <f>[3]Лист_1!N713</f>
        <v>8270</v>
      </c>
      <c r="K889" s="97"/>
      <c r="L889" s="13">
        <v>1</v>
      </c>
      <c r="M889" s="13">
        <v>1</v>
      </c>
      <c r="N889" s="14"/>
      <c r="O889" s="14"/>
      <c r="P889" s="14"/>
      <c r="Q889" s="14"/>
      <c r="R889" s="14"/>
      <c r="S889" s="14"/>
    </row>
    <row r="890" spans="1:19" ht="52.15" customHeight="1" x14ac:dyDescent="0.2">
      <c r="A890" s="374" t="str">
        <f>[3]Лист_1!C714</f>
        <v>Тумба т11</v>
      </c>
      <c r="B890" s="375"/>
      <c r="C890" s="375"/>
      <c r="D890" s="376"/>
      <c r="E890" s="13">
        <v>3510</v>
      </c>
      <c r="F890" s="13" t="s">
        <v>557</v>
      </c>
      <c r="G890" s="97"/>
      <c r="H890" s="101" t="str">
        <f>[3]Лист_1!J714</f>
        <v>33/3</v>
      </c>
      <c r="I890" s="13">
        <v>2002</v>
      </c>
      <c r="J890" s="98">
        <f>[3]Лист_1!N714</f>
        <v>3060.7</v>
      </c>
      <c r="K890" s="97"/>
      <c r="L890" s="13">
        <v>1</v>
      </c>
      <c r="M890" s="13">
        <v>1</v>
      </c>
      <c r="N890" s="14"/>
      <c r="O890" s="14"/>
      <c r="P890" s="14"/>
      <c r="Q890" s="14"/>
      <c r="R890" s="14"/>
      <c r="S890" s="14"/>
    </row>
    <row r="891" spans="1:19" ht="52.15" customHeight="1" x14ac:dyDescent="0.2">
      <c r="A891" s="374" t="str">
        <f>[3]Лист_1!C715</f>
        <v>Тренажер для проведения реанимационных мероприятий (Т12  Максим III-01</v>
      </c>
      <c r="B891" s="375"/>
      <c r="C891" s="375"/>
      <c r="D891" s="376"/>
      <c r="E891" s="13">
        <v>3511</v>
      </c>
      <c r="F891" s="13" t="s">
        <v>557</v>
      </c>
      <c r="G891" s="97"/>
      <c r="H891" s="101" t="str">
        <f>[3]Лист_1!J715</f>
        <v>П0000065</v>
      </c>
      <c r="I891" s="13">
        <v>2016</v>
      </c>
      <c r="J891" s="98">
        <f>[3]Лист_1!N715</f>
        <v>66506</v>
      </c>
      <c r="K891" s="97"/>
      <c r="L891" s="13">
        <v>1</v>
      </c>
      <c r="M891" s="13">
        <v>1</v>
      </c>
      <c r="N891" s="14"/>
      <c r="O891" s="14"/>
      <c r="P891" s="14"/>
      <c r="Q891" s="14"/>
      <c r="R891" s="14"/>
      <c r="S891" s="14"/>
    </row>
    <row r="892" spans="1:19" ht="52.15" customHeight="1" x14ac:dyDescent="0.2">
      <c r="A892" s="374" t="str">
        <f>[3]Лист_1!C716</f>
        <v>Бронежилет "Комфорт-1М-1М"</v>
      </c>
      <c r="B892" s="375"/>
      <c r="C892" s="375"/>
      <c r="D892" s="376"/>
      <c r="E892" s="13">
        <v>3512</v>
      </c>
      <c r="F892" s="13" t="s">
        <v>557</v>
      </c>
      <c r="G892" s="97"/>
      <c r="H892" s="101" t="str">
        <f>[3]Лист_1!J716</f>
        <v>П0000041</v>
      </c>
      <c r="I892" s="13">
        <v>2016</v>
      </c>
      <c r="J892" s="98">
        <f>[3]Лист_1!N716</f>
        <v>20000</v>
      </c>
      <c r="K892" s="97"/>
      <c r="L892" s="13">
        <v>1</v>
      </c>
      <c r="M892" s="13">
        <v>1</v>
      </c>
      <c r="N892" s="14"/>
      <c r="O892" s="14"/>
      <c r="P892" s="14"/>
      <c r="Q892" s="14"/>
      <c r="R892" s="14"/>
      <c r="S892" s="14"/>
    </row>
    <row r="893" spans="1:19" ht="52.15" customHeight="1" x14ac:dyDescent="0.2">
      <c r="A893" s="374" t="str">
        <f>[3]Лист_1!C717</f>
        <v>Беседка Пикник 1</v>
      </c>
      <c r="B893" s="375"/>
      <c r="C893" s="375"/>
      <c r="D893" s="376"/>
      <c r="E893" s="13">
        <v>3513</v>
      </c>
      <c r="F893" s="13" t="s">
        <v>557</v>
      </c>
      <c r="G893" s="97"/>
      <c r="H893" s="101" t="str">
        <f>[3]Лист_1!J717</f>
        <v>13600112</v>
      </c>
      <c r="I893" s="13">
        <v>2013</v>
      </c>
      <c r="J893" s="98">
        <f>[3]Лист_1!N717</f>
        <v>15400</v>
      </c>
      <c r="K893" s="97"/>
      <c r="L893" s="13">
        <v>1</v>
      </c>
      <c r="M893" s="13">
        <v>1</v>
      </c>
      <c r="N893" s="14"/>
      <c r="O893" s="14"/>
      <c r="P893" s="14"/>
      <c r="Q893" s="14"/>
      <c r="R893" s="14"/>
      <c r="S893" s="14"/>
    </row>
    <row r="894" spans="1:19" ht="52.15" customHeight="1" x14ac:dyDescent="0.2">
      <c r="A894" s="374" t="str">
        <f>[3]Лист_1!C718</f>
        <v>Беседка Пикник 2</v>
      </c>
      <c r="B894" s="375"/>
      <c r="C894" s="375"/>
      <c r="D894" s="376"/>
      <c r="E894" s="13">
        <v>3514</v>
      </c>
      <c r="F894" s="13" t="s">
        <v>557</v>
      </c>
      <c r="G894" s="97"/>
      <c r="H894" s="101" t="str">
        <f>[3]Лист_1!J718</f>
        <v>13600114</v>
      </c>
      <c r="I894" s="13">
        <v>2013</v>
      </c>
      <c r="J894" s="98">
        <f>[3]Лист_1!N718</f>
        <v>19600</v>
      </c>
      <c r="K894" s="97"/>
      <c r="L894" s="13">
        <v>1</v>
      </c>
      <c r="M894" s="13">
        <v>1</v>
      </c>
      <c r="N894" s="14"/>
      <c r="O894" s="14"/>
      <c r="P894" s="14"/>
      <c r="Q894" s="14"/>
      <c r="R894" s="14"/>
      <c r="S894" s="14"/>
    </row>
    <row r="895" spans="1:19" ht="52.15" customHeight="1" x14ac:dyDescent="0.2">
      <c r="A895" s="374" t="str">
        <f>[3]Лист_1!C719</f>
        <v>Бронежилет "Комфорт-1М-1М"</v>
      </c>
      <c r="B895" s="375"/>
      <c r="C895" s="375"/>
      <c r="D895" s="376"/>
      <c r="E895" s="13">
        <v>3515</v>
      </c>
      <c r="F895" s="13" t="s">
        <v>557</v>
      </c>
      <c r="G895" s="97"/>
      <c r="H895" s="101" t="str">
        <f>[3]Лист_1!J719</f>
        <v>П0000032</v>
      </c>
      <c r="I895" s="13">
        <v>2016</v>
      </c>
      <c r="J895" s="98">
        <f>[3]Лист_1!N719</f>
        <v>20000</v>
      </c>
      <c r="K895" s="97"/>
      <c r="L895" s="13">
        <v>1</v>
      </c>
      <c r="M895" s="13">
        <v>1</v>
      </c>
      <c r="N895" s="14"/>
      <c r="O895" s="14"/>
      <c r="P895" s="14"/>
      <c r="Q895" s="14"/>
      <c r="R895" s="14"/>
      <c r="S895" s="14"/>
    </row>
    <row r="896" spans="1:19" ht="52.15" customHeight="1" x14ac:dyDescent="0.2">
      <c r="A896" s="374" t="str">
        <f>[3]Лист_1!C720</f>
        <v>Бронежилет "Комфорт-1М-1М"</v>
      </c>
      <c r="B896" s="375"/>
      <c r="C896" s="375"/>
      <c r="D896" s="376"/>
      <c r="E896" s="13">
        <v>3516</v>
      </c>
      <c r="F896" s="13" t="s">
        <v>557</v>
      </c>
      <c r="G896" s="97"/>
      <c r="H896" s="101" t="str">
        <f>[3]Лист_1!J720</f>
        <v>П0000011</v>
      </c>
      <c r="I896" s="13">
        <v>2016</v>
      </c>
      <c r="J896" s="98">
        <f>[3]Лист_1!N720</f>
        <v>20000</v>
      </c>
      <c r="K896" s="97"/>
      <c r="L896" s="13">
        <v>1</v>
      </c>
      <c r="M896" s="13">
        <v>1</v>
      </c>
      <c r="N896" s="14"/>
      <c r="O896" s="14"/>
      <c r="P896" s="14"/>
      <c r="Q896" s="14"/>
      <c r="R896" s="14"/>
      <c r="S896" s="14"/>
    </row>
    <row r="897" spans="1:19" ht="52.15" customHeight="1" x14ac:dyDescent="0.2">
      <c r="A897" s="374" t="str">
        <f>[3]Лист_1!C721</f>
        <v>Бронежилет "Комфорт-1М-1М"</v>
      </c>
      <c r="B897" s="375"/>
      <c r="C897" s="375"/>
      <c r="D897" s="376"/>
      <c r="E897" s="13">
        <v>3517</v>
      </c>
      <c r="F897" s="13" t="s">
        <v>557</v>
      </c>
      <c r="G897" s="97"/>
      <c r="H897" s="101" t="str">
        <f>[3]Лист_1!J721</f>
        <v>П0000012</v>
      </c>
      <c r="I897" s="13">
        <v>2016</v>
      </c>
      <c r="J897" s="98">
        <f>[3]Лист_1!N721</f>
        <v>20000</v>
      </c>
      <c r="K897" s="97"/>
      <c r="L897" s="13">
        <v>1</v>
      </c>
      <c r="M897" s="13">
        <v>1</v>
      </c>
      <c r="N897" s="14"/>
      <c r="O897" s="14"/>
      <c r="P897" s="14"/>
      <c r="Q897" s="14"/>
      <c r="R897" s="14"/>
      <c r="S897" s="14"/>
    </row>
    <row r="898" spans="1:19" ht="52.15" customHeight="1" x14ac:dyDescent="0.2">
      <c r="A898" s="374" t="str">
        <f>[3]Лист_1!C722</f>
        <v>Бронежилет "Комфорт-1М-1М"</v>
      </c>
      <c r="B898" s="375"/>
      <c r="C898" s="375"/>
      <c r="D898" s="376"/>
      <c r="E898" s="13">
        <v>3518</v>
      </c>
      <c r="F898" s="13" t="s">
        <v>557</v>
      </c>
      <c r="G898" s="97"/>
      <c r="H898" s="101" t="str">
        <f>[3]Лист_1!J722</f>
        <v>П0000013</v>
      </c>
      <c r="I898" s="13">
        <v>2016</v>
      </c>
      <c r="J898" s="98">
        <f>[3]Лист_1!N722</f>
        <v>20000</v>
      </c>
      <c r="K898" s="97"/>
      <c r="L898" s="13">
        <v>1</v>
      </c>
      <c r="M898" s="13">
        <v>1</v>
      </c>
      <c r="N898" s="14"/>
      <c r="O898" s="14"/>
      <c r="P898" s="14"/>
      <c r="Q898" s="14"/>
      <c r="R898" s="14"/>
      <c r="S898" s="14"/>
    </row>
    <row r="899" spans="1:19" ht="52.15" customHeight="1" x14ac:dyDescent="0.2">
      <c r="A899" s="374" t="str">
        <f>[3]Лист_1!C723</f>
        <v>Бронежилет "Комфорт-1М-1М"</v>
      </c>
      <c r="B899" s="375"/>
      <c r="C899" s="375"/>
      <c r="D899" s="376"/>
      <c r="E899" s="13">
        <v>3519</v>
      </c>
      <c r="F899" s="13" t="s">
        <v>557</v>
      </c>
      <c r="G899" s="97"/>
      <c r="H899" s="101" t="str">
        <f>[3]Лист_1!J723</f>
        <v>П0000015</v>
      </c>
      <c r="I899" s="13">
        <v>2016</v>
      </c>
      <c r="J899" s="98">
        <f>[3]Лист_1!N723</f>
        <v>20000</v>
      </c>
      <c r="K899" s="97"/>
      <c r="L899" s="13">
        <v>1</v>
      </c>
      <c r="M899" s="13">
        <v>1</v>
      </c>
      <c r="N899" s="14"/>
      <c r="O899" s="14"/>
      <c r="P899" s="14"/>
      <c r="Q899" s="14"/>
      <c r="R899" s="14"/>
      <c r="S899" s="14"/>
    </row>
    <row r="900" spans="1:19" ht="52.15" customHeight="1" x14ac:dyDescent="0.2">
      <c r="A900" s="374" t="str">
        <f>[3]Лист_1!C724</f>
        <v>Бронежилет "Комфорт-1М-1М"</v>
      </c>
      <c r="B900" s="375"/>
      <c r="C900" s="375"/>
      <c r="D900" s="376"/>
      <c r="E900" s="13">
        <v>3520</v>
      </c>
      <c r="F900" s="13" t="s">
        <v>557</v>
      </c>
      <c r="G900" s="97"/>
      <c r="H900" s="101" t="str">
        <f>[3]Лист_1!J724</f>
        <v>П0000016</v>
      </c>
      <c r="I900" s="13">
        <v>2016</v>
      </c>
      <c r="J900" s="98">
        <f>[3]Лист_1!N724</f>
        <v>20000</v>
      </c>
      <c r="K900" s="97"/>
      <c r="L900" s="13">
        <v>1</v>
      </c>
      <c r="M900" s="13">
        <v>1</v>
      </c>
      <c r="N900" s="14"/>
      <c r="O900" s="14"/>
      <c r="P900" s="14"/>
      <c r="Q900" s="14"/>
      <c r="R900" s="14"/>
      <c r="S900" s="14"/>
    </row>
    <row r="901" spans="1:19" ht="52.15" customHeight="1" x14ac:dyDescent="0.2">
      <c r="A901" s="374" t="str">
        <f>[3]Лист_1!C725</f>
        <v>Бронежилет "Комфорт-1М-1М"</v>
      </c>
      <c r="B901" s="375"/>
      <c r="C901" s="375"/>
      <c r="D901" s="376"/>
      <c r="E901" s="13">
        <v>3521</v>
      </c>
      <c r="F901" s="13" t="s">
        <v>557</v>
      </c>
      <c r="G901" s="97"/>
      <c r="H901" s="101" t="str">
        <f>[3]Лист_1!J725</f>
        <v>П0000017</v>
      </c>
      <c r="I901" s="13">
        <v>2016</v>
      </c>
      <c r="J901" s="98">
        <f>[3]Лист_1!N725</f>
        <v>20000</v>
      </c>
      <c r="K901" s="97"/>
      <c r="L901" s="13">
        <v>1</v>
      </c>
      <c r="M901" s="13">
        <v>1</v>
      </c>
      <c r="N901" s="14"/>
      <c r="O901" s="14"/>
      <c r="P901" s="14"/>
      <c r="Q901" s="14"/>
      <c r="R901" s="14"/>
      <c r="S901" s="14"/>
    </row>
    <row r="902" spans="1:19" ht="52.15" customHeight="1" x14ac:dyDescent="0.2">
      <c r="A902" s="374" t="str">
        <f>[3]Лист_1!C726</f>
        <v>Бронежилет "Комфорт-1М-1М"</v>
      </c>
      <c r="B902" s="375"/>
      <c r="C902" s="375"/>
      <c r="D902" s="376"/>
      <c r="E902" s="13">
        <v>3522</v>
      </c>
      <c r="F902" s="13" t="s">
        <v>557</v>
      </c>
      <c r="G902" s="97"/>
      <c r="H902" s="101" t="str">
        <f>[3]Лист_1!J726</f>
        <v>П0000018</v>
      </c>
      <c r="I902" s="13">
        <v>2016</v>
      </c>
      <c r="J902" s="98">
        <f>[3]Лист_1!N726</f>
        <v>20000</v>
      </c>
      <c r="K902" s="97"/>
      <c r="L902" s="13">
        <v>1</v>
      </c>
      <c r="M902" s="13">
        <v>1</v>
      </c>
      <c r="N902" s="14"/>
      <c r="O902" s="14"/>
      <c r="P902" s="14"/>
      <c r="Q902" s="14"/>
      <c r="R902" s="14"/>
      <c r="S902" s="14"/>
    </row>
    <row r="903" spans="1:19" ht="52.15" customHeight="1" x14ac:dyDescent="0.2">
      <c r="A903" s="374" t="str">
        <f>[3]Лист_1!C727</f>
        <v>Бронежилет "Комфорт-1М-1М"</v>
      </c>
      <c r="B903" s="375"/>
      <c r="C903" s="375"/>
      <c r="D903" s="376"/>
      <c r="E903" s="13">
        <v>3523</v>
      </c>
      <c r="F903" s="13" t="s">
        <v>557</v>
      </c>
      <c r="G903" s="97"/>
      <c r="H903" s="101" t="str">
        <f>[3]Лист_1!J727</f>
        <v>П0000019</v>
      </c>
      <c r="I903" s="13">
        <v>2016</v>
      </c>
      <c r="J903" s="98">
        <f>[3]Лист_1!N727</f>
        <v>20000</v>
      </c>
      <c r="K903" s="97"/>
      <c r="L903" s="13">
        <v>1</v>
      </c>
      <c r="M903" s="13">
        <v>1</v>
      </c>
      <c r="N903" s="14"/>
      <c r="O903" s="14"/>
      <c r="P903" s="14"/>
      <c r="Q903" s="14"/>
      <c r="R903" s="14"/>
      <c r="S903" s="14"/>
    </row>
    <row r="904" spans="1:19" ht="52.15" customHeight="1" x14ac:dyDescent="0.2">
      <c r="A904" s="374" t="str">
        <f>[3]Лист_1!C728</f>
        <v>Бронежилет "Комфорт-1М-1М"</v>
      </c>
      <c r="B904" s="375"/>
      <c r="C904" s="375"/>
      <c r="D904" s="376"/>
      <c r="E904" s="13">
        <v>3524</v>
      </c>
      <c r="F904" s="13" t="s">
        <v>557</v>
      </c>
      <c r="G904" s="97"/>
      <c r="H904" s="101" t="str">
        <f>[3]Лист_1!J728</f>
        <v>П0000020</v>
      </c>
      <c r="I904" s="13">
        <v>2016</v>
      </c>
      <c r="J904" s="98">
        <f>[3]Лист_1!N728</f>
        <v>20000</v>
      </c>
      <c r="K904" s="97"/>
      <c r="L904" s="13">
        <v>1</v>
      </c>
      <c r="M904" s="13">
        <v>1</v>
      </c>
      <c r="N904" s="14"/>
      <c r="O904" s="14"/>
      <c r="P904" s="14"/>
      <c r="Q904" s="14"/>
      <c r="R904" s="14"/>
      <c r="S904" s="14"/>
    </row>
    <row r="905" spans="1:19" ht="52.15" customHeight="1" x14ac:dyDescent="0.2">
      <c r="A905" s="374" t="str">
        <f>[3]Лист_1!C729</f>
        <v>Бронежилет "Комфорт-1М-1М"</v>
      </c>
      <c r="B905" s="375"/>
      <c r="C905" s="375"/>
      <c r="D905" s="376"/>
      <c r="E905" s="13">
        <v>3525</v>
      </c>
      <c r="F905" s="13" t="s">
        <v>557</v>
      </c>
      <c r="G905" s="97"/>
      <c r="H905" s="101" t="str">
        <f>[3]Лист_1!J729</f>
        <v>П0000021</v>
      </c>
      <c r="I905" s="13">
        <v>2016</v>
      </c>
      <c r="J905" s="98">
        <f>[3]Лист_1!N729</f>
        <v>20000</v>
      </c>
      <c r="K905" s="97"/>
      <c r="L905" s="13">
        <v>1</v>
      </c>
      <c r="M905" s="13">
        <v>1</v>
      </c>
      <c r="N905" s="14"/>
      <c r="O905" s="14"/>
      <c r="P905" s="14"/>
      <c r="Q905" s="14"/>
      <c r="R905" s="14"/>
      <c r="S905" s="14"/>
    </row>
    <row r="906" spans="1:19" ht="52.15" customHeight="1" x14ac:dyDescent="0.2">
      <c r="A906" s="374" t="str">
        <f>[3]Лист_1!C730</f>
        <v>Бронежилет "Комфорт-1М-1М"</v>
      </c>
      <c r="B906" s="375"/>
      <c r="C906" s="375"/>
      <c r="D906" s="376"/>
      <c r="E906" s="13">
        <v>3526</v>
      </c>
      <c r="F906" s="13" t="s">
        <v>557</v>
      </c>
      <c r="G906" s="97"/>
      <c r="H906" s="101" t="str">
        <f>[3]Лист_1!J730</f>
        <v>П0000022</v>
      </c>
      <c r="I906" s="13">
        <v>2016</v>
      </c>
      <c r="J906" s="98">
        <f>[3]Лист_1!N730</f>
        <v>20000</v>
      </c>
      <c r="K906" s="97"/>
      <c r="L906" s="13">
        <v>1</v>
      </c>
      <c r="M906" s="13">
        <v>1</v>
      </c>
      <c r="N906" s="14"/>
      <c r="O906" s="14"/>
      <c r="P906" s="14"/>
      <c r="Q906" s="14"/>
      <c r="R906" s="14"/>
      <c r="S906" s="14"/>
    </row>
    <row r="907" spans="1:19" ht="52.15" customHeight="1" x14ac:dyDescent="0.2">
      <c r="A907" s="374" t="str">
        <f>[3]Лист_1!C731</f>
        <v>Бронежилет "Комфорт-1М-1М"</v>
      </c>
      <c r="B907" s="375"/>
      <c r="C907" s="375"/>
      <c r="D907" s="376"/>
      <c r="E907" s="13">
        <v>3527</v>
      </c>
      <c r="F907" s="13" t="s">
        <v>557</v>
      </c>
      <c r="G907" s="97"/>
      <c r="H907" s="101" t="str">
        <f>[3]Лист_1!J731</f>
        <v>П0000023</v>
      </c>
      <c r="I907" s="13">
        <v>2016</v>
      </c>
      <c r="J907" s="98">
        <f>[3]Лист_1!N731</f>
        <v>20000</v>
      </c>
      <c r="K907" s="97"/>
      <c r="L907" s="13">
        <v>1</v>
      </c>
      <c r="M907" s="13">
        <v>1</v>
      </c>
      <c r="N907" s="14"/>
      <c r="O907" s="14"/>
      <c r="P907" s="14"/>
      <c r="Q907" s="14"/>
      <c r="R907" s="14"/>
      <c r="S907" s="14"/>
    </row>
    <row r="908" spans="1:19" ht="52.15" customHeight="1" x14ac:dyDescent="0.2">
      <c r="A908" s="374" t="s">
        <v>752</v>
      </c>
      <c r="B908" s="375"/>
      <c r="C908" s="375"/>
      <c r="D908" s="376"/>
      <c r="E908" s="13">
        <v>3528</v>
      </c>
      <c r="F908" s="13" t="s">
        <v>557</v>
      </c>
      <c r="G908" s="97"/>
      <c r="H908" s="101" t="s">
        <v>753</v>
      </c>
      <c r="I908" s="13">
        <v>2022</v>
      </c>
      <c r="J908" s="98">
        <v>20900</v>
      </c>
      <c r="K908" s="97"/>
      <c r="L908" s="13">
        <v>1</v>
      </c>
      <c r="M908" s="13">
        <v>1</v>
      </c>
      <c r="N908" s="14"/>
      <c r="O908" s="14"/>
      <c r="P908" s="14"/>
      <c r="Q908" s="14"/>
      <c r="R908" s="14"/>
      <c r="S908" s="14"/>
    </row>
    <row r="909" spans="1:19" ht="52.15" customHeight="1" x14ac:dyDescent="0.2">
      <c r="A909" s="374" t="s">
        <v>754</v>
      </c>
      <c r="B909" s="375"/>
      <c r="C909" s="375"/>
      <c r="D909" s="376"/>
      <c r="E909" s="13">
        <v>3529</v>
      </c>
      <c r="F909" s="13" t="s">
        <v>747</v>
      </c>
      <c r="G909" s="97"/>
      <c r="H909" s="101" t="s">
        <v>755</v>
      </c>
      <c r="I909" s="13">
        <v>2020</v>
      </c>
      <c r="J909" s="98">
        <v>14000</v>
      </c>
      <c r="K909" s="97"/>
      <c r="L909" s="13">
        <v>1</v>
      </c>
      <c r="M909" s="13">
        <v>1</v>
      </c>
      <c r="N909" s="14"/>
      <c r="O909" s="14"/>
      <c r="P909" s="14"/>
      <c r="Q909" s="14"/>
      <c r="R909" s="14"/>
      <c r="S909" s="14"/>
    </row>
    <row r="910" spans="1:19" ht="52.15" customHeight="1" x14ac:dyDescent="0.2">
      <c r="A910" s="374" t="str">
        <f>[3]Лист_1!C737</f>
        <v>Стол,ЛДСП 22мм,цвет серый,титан,белый 3300*1000*750</v>
      </c>
      <c r="B910" s="375"/>
      <c r="C910" s="375"/>
      <c r="D910" s="376"/>
      <c r="E910" s="13">
        <v>3530</v>
      </c>
      <c r="F910" s="13" t="s">
        <v>659</v>
      </c>
      <c r="G910" s="97"/>
      <c r="H910" s="102" t="s">
        <v>756</v>
      </c>
      <c r="I910" s="13">
        <v>2018</v>
      </c>
      <c r="J910" s="98">
        <f>[3]Лист_1!N737</f>
        <v>11500</v>
      </c>
      <c r="K910" s="97"/>
      <c r="L910" s="13">
        <v>1</v>
      </c>
      <c r="M910" s="13">
        <v>1</v>
      </c>
      <c r="N910" s="14"/>
      <c r="O910" s="14"/>
      <c r="P910" s="14"/>
      <c r="Q910" s="14"/>
      <c r="R910" s="14"/>
      <c r="S910" s="14"/>
    </row>
    <row r="911" spans="1:19" ht="52.15" customHeight="1" x14ac:dyDescent="0.2">
      <c r="A911" s="374" t="str">
        <f>[3]Лист_1!C738</f>
        <v>Диван 3-х местный,черный(1700мм)</v>
      </c>
      <c r="B911" s="375"/>
      <c r="C911" s="375"/>
      <c r="D911" s="376"/>
      <c r="E911" s="13">
        <v>3531</v>
      </c>
      <c r="F911" s="13" t="s">
        <v>659</v>
      </c>
      <c r="G911" s="97"/>
      <c r="H911" s="102" t="s">
        <v>757</v>
      </c>
      <c r="I911" s="13">
        <v>2018</v>
      </c>
      <c r="J911" s="98">
        <f>[3]Лист_1!N738</f>
        <v>16800</v>
      </c>
      <c r="K911" s="97"/>
      <c r="L911" s="13">
        <v>1</v>
      </c>
      <c r="M911" s="13">
        <v>1</v>
      </c>
      <c r="N911" s="14"/>
      <c r="O911" s="14"/>
      <c r="P911" s="14"/>
      <c r="Q911" s="14"/>
      <c r="R911" s="14"/>
      <c r="S911" s="14"/>
    </row>
    <row r="912" spans="1:19" ht="52.15" customHeight="1" x14ac:dyDescent="0.2">
      <c r="A912" s="374" t="str">
        <f>[3]Лист_1!C739</f>
        <v>Диван 3-х местный,черный(1700мм)</v>
      </c>
      <c r="B912" s="375"/>
      <c r="C912" s="375"/>
      <c r="D912" s="376"/>
      <c r="E912" s="13">
        <v>3532</v>
      </c>
      <c r="F912" s="13" t="s">
        <v>659</v>
      </c>
      <c r="G912" s="97"/>
      <c r="H912" s="102" t="s">
        <v>758</v>
      </c>
      <c r="I912" s="13">
        <v>2018</v>
      </c>
      <c r="J912" s="98">
        <f>[3]Лист_1!N739</f>
        <v>16800</v>
      </c>
      <c r="K912" s="97"/>
      <c r="L912" s="13">
        <v>1</v>
      </c>
      <c r="M912" s="13">
        <v>1</v>
      </c>
      <c r="N912" s="14"/>
      <c r="O912" s="14"/>
      <c r="P912" s="14"/>
      <c r="Q912" s="14"/>
      <c r="R912" s="14"/>
      <c r="S912" s="14"/>
    </row>
    <row r="913" spans="1:19" ht="52.15" customHeight="1" x14ac:dyDescent="0.2">
      <c r="A913" s="374" t="s">
        <v>759</v>
      </c>
      <c r="B913" s="375"/>
      <c r="C913" s="375"/>
      <c r="D913" s="376"/>
      <c r="E913" s="13">
        <v>3533</v>
      </c>
      <c r="F913" s="13" t="s">
        <v>738</v>
      </c>
      <c r="G913" s="97"/>
      <c r="H913" s="101" t="s">
        <v>760</v>
      </c>
      <c r="I913" s="13">
        <v>2020</v>
      </c>
      <c r="J913" s="98">
        <v>16200</v>
      </c>
      <c r="K913" s="97"/>
      <c r="L913" s="13">
        <v>1</v>
      </c>
      <c r="M913" s="13">
        <v>1</v>
      </c>
      <c r="N913" s="14"/>
      <c r="O913" s="14"/>
      <c r="P913" s="14"/>
      <c r="Q913" s="14"/>
      <c r="R913" s="14"/>
      <c r="S913" s="14"/>
    </row>
    <row r="914" spans="1:19" ht="52.15" customHeight="1" x14ac:dyDescent="0.2">
      <c r="A914" s="374" t="str">
        <f>[3]Лист_1!C743</f>
        <v>Мешок силуэт тройной</v>
      </c>
      <c r="B914" s="375"/>
      <c r="C914" s="375"/>
      <c r="D914" s="376"/>
      <c r="E914" s="13">
        <v>3534</v>
      </c>
      <c r="F914" s="13" t="s">
        <v>744</v>
      </c>
      <c r="G914" s="97"/>
      <c r="H914" s="101" t="str">
        <f>[3]Лист_1!J743</f>
        <v>П0000564</v>
      </c>
      <c r="I914" s="13">
        <v>2021</v>
      </c>
      <c r="J914" s="98">
        <f>[3]Лист_1!N743</f>
        <v>12900</v>
      </c>
      <c r="K914" s="97"/>
      <c r="L914" s="13">
        <v>1</v>
      </c>
      <c r="M914" s="13">
        <v>1</v>
      </c>
      <c r="N914" s="14"/>
      <c r="O914" s="14"/>
      <c r="P914" s="14"/>
      <c r="Q914" s="14"/>
      <c r="R914" s="14"/>
      <c r="S914" s="14"/>
    </row>
    <row r="915" spans="1:19" ht="52.15" customHeight="1" x14ac:dyDescent="0.2">
      <c r="A915" s="374" t="str">
        <f>[3]Лист_1!C744</f>
        <v>Рыцарь (защитный комплект)</v>
      </c>
      <c r="B915" s="375"/>
      <c r="C915" s="375"/>
      <c r="D915" s="376"/>
      <c r="E915" s="13">
        <v>3535</v>
      </c>
      <c r="F915" s="13" t="s">
        <v>744</v>
      </c>
      <c r="G915" s="97"/>
      <c r="H915" s="101" t="str">
        <f>[3]Лист_1!J744</f>
        <v>П0000565</v>
      </c>
      <c r="I915" s="13">
        <v>2021</v>
      </c>
      <c r="J915" s="98">
        <f>[3]Лист_1!N744</f>
        <v>13500</v>
      </c>
      <c r="K915" s="97"/>
      <c r="L915" s="13">
        <v>1</v>
      </c>
      <c r="M915" s="13">
        <v>1</v>
      </c>
      <c r="N915" s="14"/>
      <c r="O915" s="14"/>
      <c r="P915" s="14"/>
      <c r="Q915" s="14"/>
      <c r="R915" s="14"/>
      <c r="S915" s="14"/>
    </row>
    <row r="916" spans="1:19" ht="52.15" customHeight="1" x14ac:dyDescent="0.2">
      <c r="A916" s="374" t="str">
        <f>[3]Лист_1!C746</f>
        <v>Бензопила 180С</v>
      </c>
      <c r="B916" s="375"/>
      <c r="C916" s="375"/>
      <c r="D916" s="376"/>
      <c r="E916" s="13">
        <v>3536</v>
      </c>
      <c r="F916" s="13" t="s">
        <v>557</v>
      </c>
      <c r="G916" s="97"/>
      <c r="H916" s="101" t="str">
        <f>[3]Лист_1!J746</f>
        <v>П0000387</v>
      </c>
      <c r="I916" s="13">
        <v>2018</v>
      </c>
      <c r="J916" s="98">
        <f>[3]Лист_1!N746</f>
        <v>17000</v>
      </c>
      <c r="K916" s="97"/>
      <c r="L916" s="13">
        <v>1</v>
      </c>
      <c r="M916" s="13">
        <v>1</v>
      </c>
      <c r="N916" s="14"/>
      <c r="O916" s="14"/>
      <c r="P916" s="14"/>
      <c r="Q916" s="14"/>
      <c r="R916" s="14"/>
      <c r="S916" s="14"/>
    </row>
    <row r="917" spans="1:19" ht="52.15" customHeight="1" x14ac:dyDescent="0.2">
      <c r="A917" s="374" t="str">
        <f>[3]Лист_1!C747</f>
        <v>Шатер Митек Пикник Люкс 6х3</v>
      </c>
      <c r="B917" s="375"/>
      <c r="C917" s="375"/>
      <c r="D917" s="376"/>
      <c r="E917" s="13">
        <v>3537</v>
      </c>
      <c r="F917" s="13" t="s">
        <v>557</v>
      </c>
      <c r="G917" s="97"/>
      <c r="H917" s="101" t="str">
        <f>[3]Лист_1!J747</f>
        <v>П0000732</v>
      </c>
      <c r="I917" s="13">
        <v>2023</v>
      </c>
      <c r="J917" s="98">
        <f>[3]Лист_1!N747</f>
        <v>69300</v>
      </c>
      <c r="K917" s="97"/>
      <c r="L917" s="13">
        <v>1</v>
      </c>
      <c r="M917" s="13">
        <v>1</v>
      </c>
      <c r="N917" s="14"/>
      <c r="O917" s="14"/>
      <c r="P917" s="14"/>
      <c r="Q917" s="14"/>
      <c r="R917" s="14"/>
      <c r="S917" s="14"/>
    </row>
    <row r="918" spans="1:19" ht="52.15" customHeight="1" x14ac:dyDescent="0.2">
      <c r="A918" s="374" t="str">
        <f>[3]Лист_1!C748</f>
        <v>Катамаран(в комплекте рамы,весла,спас.жилеты,каски,страховочные и чальные концы)</v>
      </c>
      <c r="B918" s="375"/>
      <c r="C918" s="375"/>
      <c r="D918" s="376"/>
      <c r="E918" s="13">
        <v>3538</v>
      </c>
      <c r="F918" s="13" t="s">
        <v>557</v>
      </c>
      <c r="G918" s="97"/>
      <c r="H918" s="101" t="str">
        <f>[3]Лист_1!J748</f>
        <v>П0000384</v>
      </c>
      <c r="I918" s="13">
        <v>2018</v>
      </c>
      <c r="J918" s="98">
        <f>[3]Лист_1!N748</f>
        <v>73830</v>
      </c>
      <c r="K918" s="97"/>
      <c r="L918" s="13">
        <v>1</v>
      </c>
      <c r="M918" s="13">
        <v>1</v>
      </c>
      <c r="N918" s="14"/>
      <c r="O918" s="14"/>
      <c r="P918" s="14"/>
      <c r="Q918" s="14"/>
      <c r="R918" s="14"/>
      <c r="S918" s="14"/>
    </row>
    <row r="919" spans="1:19" ht="52.15" customHeight="1" x14ac:dyDescent="0.2">
      <c r="A919" s="374" t="str">
        <f>[3]Лист_1!C749</f>
        <v>Нагнетатель воздуха для надувных фигур</v>
      </c>
      <c r="B919" s="375"/>
      <c r="C919" s="375"/>
      <c r="D919" s="376"/>
      <c r="E919" s="13">
        <v>3539</v>
      </c>
      <c r="F919" s="13" t="s">
        <v>557</v>
      </c>
      <c r="G919" s="97"/>
      <c r="H919" s="101" t="str">
        <f>[3]Лист_1!J749</f>
        <v>П0000765</v>
      </c>
      <c r="I919" s="13">
        <v>2023</v>
      </c>
      <c r="J919" s="98">
        <f>[3]Лист_1!N749</f>
        <v>15000</v>
      </c>
      <c r="K919" s="97"/>
      <c r="L919" s="13">
        <v>1</v>
      </c>
      <c r="M919" s="13">
        <v>1</v>
      </c>
      <c r="N919" s="14"/>
      <c r="O919" s="14"/>
      <c r="P919" s="14"/>
      <c r="Q919" s="14"/>
      <c r="R919" s="14"/>
      <c r="S919" s="14"/>
    </row>
    <row r="920" spans="1:19" ht="52.15" customHeight="1" x14ac:dyDescent="0.2">
      <c r="A920" s="374" t="str">
        <f>[3]Лист_1!C750</f>
        <v>Шатер Митек Пикник Люкс 3х3</v>
      </c>
      <c r="B920" s="375"/>
      <c r="C920" s="375"/>
      <c r="D920" s="376"/>
      <c r="E920" s="13">
        <v>3540</v>
      </c>
      <c r="F920" s="13" t="s">
        <v>557</v>
      </c>
      <c r="G920" s="97"/>
      <c r="H920" s="101" t="str">
        <f>[3]Лист_1!J750</f>
        <v>П0000731</v>
      </c>
      <c r="I920" s="13">
        <v>2023</v>
      </c>
      <c r="J920" s="98">
        <f>[3]Лист_1!N750</f>
        <v>42630</v>
      </c>
      <c r="K920" s="97"/>
      <c r="L920" s="13">
        <v>1</v>
      </c>
      <c r="M920" s="13">
        <v>1</v>
      </c>
      <c r="N920" s="14"/>
      <c r="O920" s="14"/>
      <c r="P920" s="14"/>
      <c r="Q920" s="14"/>
      <c r="R920" s="14"/>
      <c r="S920" s="14"/>
    </row>
    <row r="921" spans="1:19" ht="52.15" customHeight="1" x14ac:dyDescent="0.2">
      <c r="A921" s="374" t="str">
        <f>[3]Лист_1!C751</f>
        <v>Прямой зонтичный стенд JUST Up 3х3 Velcro, 3х3 секции</v>
      </c>
      <c r="B921" s="375"/>
      <c r="C921" s="375"/>
      <c r="D921" s="376"/>
      <c r="E921" s="13">
        <v>3541</v>
      </c>
      <c r="F921" s="13" t="s">
        <v>557</v>
      </c>
      <c r="G921" s="97"/>
      <c r="H921" s="101" t="str">
        <f>[3]Лист_1!J751</f>
        <v>П0000670</v>
      </c>
      <c r="I921" s="13">
        <v>2022</v>
      </c>
      <c r="J921" s="98">
        <f>[3]Лист_1!N751</f>
        <v>20900</v>
      </c>
      <c r="K921" s="97"/>
      <c r="L921" s="13">
        <v>1</v>
      </c>
      <c r="M921" s="13">
        <v>1</v>
      </c>
      <c r="N921" s="14"/>
      <c r="O921" s="14"/>
      <c r="P921" s="14"/>
      <c r="Q921" s="14"/>
      <c r="R921" s="14"/>
      <c r="S921" s="14"/>
    </row>
    <row r="922" spans="1:19" ht="52.15" customHeight="1" x14ac:dyDescent="0.2">
      <c r="A922" s="374" t="str">
        <f>[3]Лист_1!C752</f>
        <v>Катамаран(в комплекте рамы,весла,спас.жилеты,каски,страховочные и чальные концы)</v>
      </c>
      <c r="B922" s="375"/>
      <c r="C922" s="375"/>
      <c r="D922" s="376"/>
      <c r="E922" s="13">
        <v>3542</v>
      </c>
      <c r="F922" s="13" t="s">
        <v>557</v>
      </c>
      <c r="G922" s="97"/>
      <c r="H922" s="101" t="str">
        <f>[3]Лист_1!J752</f>
        <v>П0000383</v>
      </c>
      <c r="I922" s="13">
        <v>2018</v>
      </c>
      <c r="J922" s="98">
        <f>[3]Лист_1!N752</f>
        <v>73830</v>
      </c>
      <c r="K922" s="97"/>
      <c r="L922" s="13">
        <v>1</v>
      </c>
      <c r="M922" s="13">
        <v>1</v>
      </c>
      <c r="N922" s="14"/>
      <c r="O922" s="14"/>
      <c r="P922" s="14"/>
      <c r="Q922" s="14"/>
      <c r="R922" s="14"/>
      <c r="S922" s="14"/>
    </row>
    <row r="923" spans="1:19" ht="52.15" customHeight="1" x14ac:dyDescent="0.2">
      <c r="A923" s="374" t="str">
        <f>[3]Лист_1!C753</f>
        <v>Катамаран(в комплекте рамы,весла,спас.жилеты,каски,страховочные и чальные концы)</v>
      </c>
      <c r="B923" s="375"/>
      <c r="C923" s="375"/>
      <c r="D923" s="376"/>
      <c r="E923" s="13">
        <v>3543</v>
      </c>
      <c r="F923" s="13" t="s">
        <v>557</v>
      </c>
      <c r="G923" s="97"/>
      <c r="H923" s="101" t="str">
        <f>[3]Лист_1!J753</f>
        <v>П0000385</v>
      </c>
      <c r="I923" s="13">
        <v>2018</v>
      </c>
      <c r="J923" s="98">
        <f>[3]Лист_1!N753</f>
        <v>73830</v>
      </c>
      <c r="K923" s="97"/>
      <c r="L923" s="13">
        <v>1</v>
      </c>
      <c r="M923" s="13">
        <v>1</v>
      </c>
      <c r="N923" s="14"/>
      <c r="O923" s="14"/>
      <c r="P923" s="14"/>
      <c r="Q923" s="14"/>
      <c r="R923" s="14"/>
      <c r="S923" s="14"/>
    </row>
    <row r="924" spans="1:19" ht="52.15" customHeight="1" x14ac:dyDescent="0.2">
      <c r="A924" s="374" t="str">
        <f>[3]Лист_1!C754</f>
        <v>Катамаран(в комплекте рамы,весла,спас.жилеты,каски,страховочные и чальные концы)</v>
      </c>
      <c r="B924" s="375"/>
      <c r="C924" s="375"/>
      <c r="D924" s="376"/>
      <c r="E924" s="13">
        <v>3544</v>
      </c>
      <c r="F924" s="13" t="s">
        <v>557</v>
      </c>
      <c r="G924" s="97"/>
      <c r="H924" s="101" t="str">
        <f>[3]Лист_1!J754</f>
        <v>П0000382</v>
      </c>
      <c r="I924" s="13">
        <v>2018</v>
      </c>
      <c r="J924" s="98">
        <f>[3]Лист_1!N754</f>
        <v>73830</v>
      </c>
      <c r="K924" s="97"/>
      <c r="L924" s="13">
        <v>1</v>
      </c>
      <c r="M924" s="13">
        <v>1</v>
      </c>
      <c r="N924" s="14"/>
      <c r="O924" s="14"/>
      <c r="P924" s="14"/>
      <c r="Q924" s="14"/>
      <c r="R924" s="14"/>
      <c r="S924" s="14"/>
    </row>
    <row r="925" spans="1:19" ht="52.15" customHeight="1" x14ac:dyDescent="0.2">
      <c r="A925" s="374" t="str">
        <f>[3]Лист_1!C755</f>
        <v>Катамаран(в комплекте рамы,весла,спас.жилеты,каски,страховочные и чальные концы)</v>
      </c>
      <c r="B925" s="375"/>
      <c r="C925" s="375"/>
      <c r="D925" s="376"/>
      <c r="E925" s="13">
        <v>3545</v>
      </c>
      <c r="F925" s="13" t="s">
        <v>557</v>
      </c>
      <c r="G925" s="97"/>
      <c r="H925" s="101" t="str">
        <f>[3]Лист_1!J755</f>
        <v>П0000386</v>
      </c>
      <c r="I925" s="13">
        <v>2018</v>
      </c>
      <c r="J925" s="98">
        <f>[3]Лист_1!N755</f>
        <v>73830</v>
      </c>
      <c r="K925" s="97"/>
      <c r="L925" s="13">
        <v>1</v>
      </c>
      <c r="M925" s="13">
        <v>1</v>
      </c>
      <c r="N925" s="14"/>
      <c r="O925" s="14"/>
      <c r="P925" s="14"/>
      <c r="Q925" s="14"/>
      <c r="R925" s="14"/>
      <c r="S925" s="14"/>
    </row>
    <row r="926" spans="1:19" ht="52.15" customHeight="1" x14ac:dyDescent="0.2">
      <c r="A926" s="374" t="str">
        <f>[3]Лист_1!C757</f>
        <v>Носилки Мягкие "Виталфарм" с ремнями фиксации 200*85см</v>
      </c>
      <c r="B926" s="377"/>
      <c r="C926" s="377"/>
      <c r="D926" s="378"/>
      <c r="E926" s="13">
        <v>3546</v>
      </c>
      <c r="F926" s="13" t="s">
        <v>557</v>
      </c>
      <c r="G926" s="97"/>
      <c r="H926" s="101" t="str">
        <f>[3]Лист_1!J757</f>
        <v>П0000656</v>
      </c>
      <c r="I926" s="13">
        <v>2022</v>
      </c>
      <c r="J926" s="98">
        <f>[3]Лист_1!N757</f>
        <v>10800</v>
      </c>
      <c r="K926" s="97"/>
      <c r="L926" s="13">
        <v>1</v>
      </c>
      <c r="M926" s="13">
        <v>1</v>
      </c>
      <c r="N926" s="14"/>
      <c r="O926" s="14"/>
      <c r="P926" s="14"/>
      <c r="Q926" s="14"/>
      <c r="R926" s="14"/>
      <c r="S926" s="14"/>
    </row>
    <row r="927" spans="1:19" ht="52.15" customHeight="1" x14ac:dyDescent="0.2">
      <c r="A927" s="374" t="str">
        <f>[3]Лист_1!C758</f>
        <v>Носилки Мягкие "Виталфарм" с ремнями фиксации 200*85см</v>
      </c>
      <c r="B927" s="377"/>
      <c r="C927" s="377"/>
      <c r="D927" s="378"/>
      <c r="E927" s="13">
        <v>3547</v>
      </c>
      <c r="F927" s="13" t="s">
        <v>557</v>
      </c>
      <c r="G927" s="97"/>
      <c r="H927" s="101" t="str">
        <f>[3]Лист_1!J758</f>
        <v>П0000657</v>
      </c>
      <c r="I927" s="13">
        <v>2022</v>
      </c>
      <c r="J927" s="98">
        <f>[3]Лист_1!N758</f>
        <v>10800</v>
      </c>
      <c r="K927" s="97"/>
      <c r="L927" s="13">
        <v>1</v>
      </c>
      <c r="M927" s="13">
        <v>1</v>
      </c>
      <c r="N927" s="14"/>
      <c r="O927" s="14"/>
      <c r="P927" s="14"/>
      <c r="Q927" s="14"/>
      <c r="R927" s="14"/>
      <c r="S927" s="14"/>
    </row>
    <row r="928" spans="1:19" ht="52.15" customHeight="1" x14ac:dyDescent="0.2">
      <c r="A928" s="374" t="str">
        <f>[3]Лист_1!C760</f>
        <v>Мат-панель 200х100 12мм с креплением</v>
      </c>
      <c r="B928" s="375"/>
      <c r="C928" s="375"/>
      <c r="D928" s="376"/>
      <c r="E928" s="13">
        <v>3548</v>
      </c>
      <c r="F928" s="13" t="s">
        <v>738</v>
      </c>
      <c r="G928" s="97"/>
      <c r="H928" s="101" t="str">
        <f>[3]Лист_1!J760</f>
        <v>П0001062</v>
      </c>
      <c r="I928" s="13">
        <v>2024</v>
      </c>
      <c r="J928" s="98">
        <f>[3]Лист_1!N760</f>
        <v>14346</v>
      </c>
      <c r="K928" s="97"/>
      <c r="L928" s="13">
        <v>1</v>
      </c>
      <c r="M928" s="13">
        <v>1</v>
      </c>
      <c r="N928" s="14"/>
      <c r="O928" s="14"/>
      <c r="P928" s="14"/>
      <c r="Q928" s="14"/>
      <c r="R928" s="14"/>
      <c r="S928" s="14"/>
    </row>
    <row r="929" spans="1:19" ht="52.15" customHeight="1" x14ac:dyDescent="0.2">
      <c r="A929" s="374" t="str">
        <f>[3]Лист_1!C761</f>
        <v>Мат-панель 200х100 12мм с креплением</v>
      </c>
      <c r="B929" s="375"/>
      <c r="C929" s="375"/>
      <c r="D929" s="376"/>
      <c r="E929" s="13">
        <v>3549</v>
      </c>
      <c r="F929" s="13" t="s">
        <v>738</v>
      </c>
      <c r="G929" s="97"/>
      <c r="H929" s="101" t="str">
        <f>[3]Лист_1!J761</f>
        <v>П0001061</v>
      </c>
      <c r="I929" s="13">
        <v>2024</v>
      </c>
      <c r="J929" s="98">
        <f>[3]Лист_1!N761</f>
        <v>14346</v>
      </c>
      <c r="K929" s="97"/>
      <c r="L929" s="13">
        <v>1</v>
      </c>
      <c r="M929" s="13">
        <v>1</v>
      </c>
      <c r="N929" s="14"/>
      <c r="O929" s="14"/>
      <c r="P929" s="14"/>
      <c r="Q929" s="14"/>
      <c r="R929" s="14"/>
      <c r="S929" s="14"/>
    </row>
    <row r="930" spans="1:19" ht="52.15" customHeight="1" x14ac:dyDescent="0.2">
      <c r="A930" s="374" t="str">
        <f>[3]Лист_1!C762</f>
        <v>Мат-панель 200х100 12мм с креплением</v>
      </c>
      <c r="B930" s="375"/>
      <c r="C930" s="375"/>
      <c r="D930" s="376"/>
      <c r="E930" s="13">
        <v>3550</v>
      </c>
      <c r="F930" s="13" t="s">
        <v>738</v>
      </c>
      <c r="G930" s="97"/>
      <c r="H930" s="101" t="str">
        <f>[3]Лист_1!J762</f>
        <v>П0001066</v>
      </c>
      <c r="I930" s="13">
        <v>2024</v>
      </c>
      <c r="J930" s="98">
        <f>[3]Лист_1!N762</f>
        <v>14346</v>
      </c>
      <c r="K930" s="97"/>
      <c r="L930" s="13">
        <v>1</v>
      </c>
      <c r="M930" s="13">
        <v>1</v>
      </c>
      <c r="N930" s="14"/>
      <c r="O930" s="14"/>
      <c r="P930" s="14"/>
      <c r="Q930" s="14"/>
      <c r="R930" s="14"/>
      <c r="S930" s="14"/>
    </row>
    <row r="931" spans="1:19" ht="52.15" customHeight="1" x14ac:dyDescent="0.2">
      <c r="A931" s="374" t="str">
        <f>[3]Лист_1!C763</f>
        <v>Стойка для дисков на штангу 1050х550х600</v>
      </c>
      <c r="B931" s="375"/>
      <c r="C931" s="375"/>
      <c r="D931" s="376"/>
      <c r="E931" s="13">
        <v>3551</v>
      </c>
      <c r="F931" s="13" t="s">
        <v>738</v>
      </c>
      <c r="G931" s="97"/>
      <c r="H931" s="101" t="str">
        <f>[3]Лист_1!J763</f>
        <v>П0001075</v>
      </c>
      <c r="I931" s="13">
        <v>2024</v>
      </c>
      <c r="J931" s="98">
        <f>[3]Лист_1!N763</f>
        <v>24703.08</v>
      </c>
      <c r="K931" s="97"/>
      <c r="L931" s="13">
        <v>1</v>
      </c>
      <c r="M931" s="13">
        <v>1</v>
      </c>
      <c r="N931" s="14"/>
      <c r="O931" s="14"/>
      <c r="P931" s="14"/>
      <c r="Q931" s="14"/>
      <c r="R931" s="14"/>
      <c r="S931" s="14"/>
    </row>
    <row r="932" spans="1:19" ht="52.15" customHeight="1" x14ac:dyDescent="0.2">
      <c r="A932" s="374" t="str">
        <f>[3]Лист_1!C764</f>
        <v>Скамья горизонтальная для силовых упражнений 430х600х1200</v>
      </c>
      <c r="B932" s="375"/>
      <c r="C932" s="375"/>
      <c r="D932" s="376"/>
      <c r="E932" s="13">
        <v>3552</v>
      </c>
      <c r="F932" s="13" t="s">
        <v>738</v>
      </c>
      <c r="G932" s="97"/>
      <c r="H932" s="101" t="str">
        <f>[3]Лист_1!J764</f>
        <v>П0001074</v>
      </c>
      <c r="I932" s="13">
        <v>2024</v>
      </c>
      <c r="J932" s="98">
        <f>[3]Лист_1!N764</f>
        <v>25000</v>
      </c>
      <c r="K932" s="97"/>
      <c r="L932" s="13">
        <v>1</v>
      </c>
      <c r="M932" s="13">
        <v>1</v>
      </c>
      <c r="N932" s="14"/>
      <c r="O932" s="14"/>
      <c r="P932" s="14"/>
      <c r="Q932" s="14"/>
      <c r="R932" s="14"/>
      <c r="S932" s="14"/>
    </row>
    <row r="933" spans="1:19" ht="52.15" customHeight="1" x14ac:dyDescent="0.2">
      <c r="A933" s="374" t="str">
        <f>[3]Лист_1!C765</f>
        <v>Мат-панель 200х100 12мм с креплением</v>
      </c>
      <c r="B933" s="375"/>
      <c r="C933" s="375"/>
      <c r="D933" s="376"/>
      <c r="E933" s="13">
        <v>3553</v>
      </c>
      <c r="F933" s="13" t="s">
        <v>738</v>
      </c>
      <c r="G933" s="97"/>
      <c r="H933" s="101" t="str">
        <f>[3]Лист_1!J765</f>
        <v>П0001064</v>
      </c>
      <c r="I933" s="13">
        <v>2024</v>
      </c>
      <c r="J933" s="98">
        <f>[3]Лист_1!N765</f>
        <v>14346</v>
      </c>
      <c r="K933" s="97"/>
      <c r="L933" s="13">
        <v>1</v>
      </c>
      <c r="M933" s="13">
        <v>1</v>
      </c>
      <c r="N933" s="14"/>
      <c r="O933" s="14"/>
      <c r="P933" s="14"/>
      <c r="Q933" s="14"/>
      <c r="R933" s="14"/>
      <c r="S933" s="14"/>
    </row>
    <row r="934" spans="1:19" ht="52.15" customHeight="1" x14ac:dyDescent="0.2">
      <c r="A934" s="374" t="str">
        <f>[3]Лист_1!C766</f>
        <v>Мат-панель 200х100 12мм с креплением</v>
      </c>
      <c r="B934" s="375"/>
      <c r="C934" s="375"/>
      <c r="D934" s="376"/>
      <c r="E934" s="13">
        <v>3554</v>
      </c>
      <c r="F934" s="13" t="s">
        <v>738</v>
      </c>
      <c r="G934" s="97"/>
      <c r="H934" s="101" t="str">
        <f>[3]Лист_1!J766</f>
        <v>П0001060</v>
      </c>
      <c r="I934" s="13">
        <v>2024</v>
      </c>
      <c r="J934" s="98">
        <f>[3]Лист_1!N766</f>
        <v>14346</v>
      </c>
      <c r="K934" s="97"/>
      <c r="L934" s="13">
        <v>1</v>
      </c>
      <c r="M934" s="13">
        <v>1</v>
      </c>
      <c r="N934" s="14"/>
      <c r="O934" s="14"/>
      <c r="P934" s="14"/>
      <c r="Q934" s="14"/>
      <c r="R934" s="14"/>
      <c r="S934" s="14"/>
    </row>
    <row r="935" spans="1:19" ht="52.15" customHeight="1" x14ac:dyDescent="0.2">
      <c r="A935" s="374" t="str">
        <f>[3]Лист_1!C767</f>
        <v>Мат-панель 200х100 12мм с креплением</v>
      </c>
      <c r="B935" s="375"/>
      <c r="C935" s="375"/>
      <c r="D935" s="376"/>
      <c r="E935" s="13">
        <v>3555</v>
      </c>
      <c r="F935" s="13" t="s">
        <v>738</v>
      </c>
      <c r="G935" s="97"/>
      <c r="H935" s="101" t="str">
        <f>[3]Лист_1!J767</f>
        <v>П0001067</v>
      </c>
      <c r="I935" s="13">
        <v>2024</v>
      </c>
      <c r="J935" s="98">
        <f>[3]Лист_1!N767</f>
        <v>14346</v>
      </c>
      <c r="K935" s="97"/>
      <c r="L935" s="13">
        <v>1</v>
      </c>
      <c r="M935" s="13">
        <v>1</v>
      </c>
      <c r="N935" s="14"/>
      <c r="O935" s="14"/>
      <c r="P935" s="14"/>
      <c r="Q935" s="14"/>
      <c r="R935" s="14"/>
      <c r="S935" s="14"/>
    </row>
    <row r="936" spans="1:19" ht="52.15" customHeight="1" x14ac:dyDescent="0.2">
      <c r="A936" s="374" t="str">
        <f>[3]Лист_1!C768</f>
        <v>Мат-панель 200х100 12мм с креплением</v>
      </c>
      <c r="B936" s="375"/>
      <c r="C936" s="375"/>
      <c r="D936" s="376"/>
      <c r="E936" s="13">
        <v>3556</v>
      </c>
      <c r="F936" s="13" t="s">
        <v>738</v>
      </c>
      <c r="G936" s="97"/>
      <c r="H936" s="101" t="str">
        <f>[3]Лист_1!J768</f>
        <v>П0001068</v>
      </c>
      <c r="I936" s="13">
        <v>2024</v>
      </c>
      <c r="J936" s="98">
        <f>[3]Лист_1!N768</f>
        <v>14346</v>
      </c>
      <c r="K936" s="97"/>
      <c r="L936" s="13">
        <v>1</v>
      </c>
      <c r="M936" s="13">
        <v>1</v>
      </c>
      <c r="N936" s="14"/>
      <c r="O936" s="14"/>
      <c r="P936" s="14"/>
      <c r="Q936" s="14"/>
      <c r="R936" s="14"/>
      <c r="S936" s="14"/>
    </row>
    <row r="937" spans="1:19" ht="52.15" customHeight="1" x14ac:dyDescent="0.2">
      <c r="A937" s="374" t="str">
        <f>[3]Лист_1!C769</f>
        <v>Мат-панель 200х100 12мм с креплением</v>
      </c>
      <c r="B937" s="375"/>
      <c r="C937" s="375"/>
      <c r="D937" s="376"/>
      <c r="E937" s="13">
        <v>3557</v>
      </c>
      <c r="F937" s="13" t="s">
        <v>738</v>
      </c>
      <c r="G937" s="97"/>
      <c r="H937" s="101" t="str">
        <f>[3]Лист_1!J769</f>
        <v>П0001072</v>
      </c>
      <c r="I937" s="13">
        <v>2024</v>
      </c>
      <c r="J937" s="98">
        <f>[3]Лист_1!N769</f>
        <v>14346</v>
      </c>
      <c r="K937" s="97"/>
      <c r="L937" s="13">
        <v>1</v>
      </c>
      <c r="M937" s="13">
        <v>1</v>
      </c>
      <c r="N937" s="14"/>
      <c r="O937" s="14"/>
      <c r="P937" s="14"/>
      <c r="Q937" s="14"/>
      <c r="R937" s="14"/>
      <c r="S937" s="14"/>
    </row>
    <row r="938" spans="1:19" ht="52.15" customHeight="1" x14ac:dyDescent="0.2">
      <c r="A938" s="374" t="str">
        <f>[3]Лист_1!C770</f>
        <v>Мат-панель 200х100 12мм с креплением</v>
      </c>
      <c r="B938" s="375"/>
      <c r="C938" s="375"/>
      <c r="D938" s="376"/>
      <c r="E938" s="13">
        <v>3558</v>
      </c>
      <c r="F938" s="13" t="s">
        <v>738</v>
      </c>
      <c r="G938" s="97"/>
      <c r="H938" s="101" t="str">
        <f>[3]Лист_1!J770</f>
        <v>П0001073</v>
      </c>
      <c r="I938" s="13">
        <v>2024</v>
      </c>
      <c r="J938" s="98">
        <f>[3]Лист_1!N770</f>
        <v>14346</v>
      </c>
      <c r="K938" s="97"/>
      <c r="L938" s="13">
        <v>1</v>
      </c>
      <c r="M938" s="13">
        <v>1</v>
      </c>
      <c r="N938" s="14"/>
      <c r="O938" s="14"/>
      <c r="P938" s="14"/>
      <c r="Q938" s="14"/>
      <c r="R938" s="14"/>
      <c r="S938" s="14"/>
    </row>
    <row r="939" spans="1:19" ht="52.15" customHeight="1" x14ac:dyDescent="0.2">
      <c r="A939" s="374" t="str">
        <f>[3]Лист_1!C771</f>
        <v>Мат-панель 200х100 12мм с креплением</v>
      </c>
      <c r="B939" s="375"/>
      <c r="C939" s="375"/>
      <c r="D939" s="376"/>
      <c r="E939" s="13">
        <v>3559</v>
      </c>
      <c r="F939" s="13" t="s">
        <v>738</v>
      </c>
      <c r="G939" s="97"/>
      <c r="H939" s="101" t="str">
        <f>[3]Лист_1!J771</f>
        <v>П0001063</v>
      </c>
      <c r="I939" s="13">
        <v>2024</v>
      </c>
      <c r="J939" s="98">
        <f>[3]Лист_1!N771</f>
        <v>14346</v>
      </c>
      <c r="K939" s="97"/>
      <c r="L939" s="13">
        <v>1</v>
      </c>
      <c r="M939" s="13">
        <v>1</v>
      </c>
      <c r="N939" s="14"/>
      <c r="O939" s="14"/>
      <c r="P939" s="14"/>
      <c r="Q939" s="14"/>
      <c r="R939" s="14"/>
      <c r="S939" s="14"/>
    </row>
    <row r="940" spans="1:19" ht="52.15" customHeight="1" x14ac:dyDescent="0.2">
      <c r="A940" s="374" t="str">
        <f>[3]Лист_1!C772</f>
        <v>Мат-панель 200х100 12мм с креплением</v>
      </c>
      <c r="B940" s="375"/>
      <c r="C940" s="375"/>
      <c r="D940" s="376"/>
      <c r="E940" s="13">
        <v>3560</v>
      </c>
      <c r="F940" s="13" t="s">
        <v>738</v>
      </c>
      <c r="G940" s="97"/>
      <c r="H940" s="101" t="str">
        <f>[3]Лист_1!J772</f>
        <v>П0001065</v>
      </c>
      <c r="I940" s="13">
        <v>2024</v>
      </c>
      <c r="J940" s="98">
        <f>[3]Лист_1!N772</f>
        <v>14346</v>
      </c>
      <c r="K940" s="97"/>
      <c r="L940" s="13">
        <v>1</v>
      </c>
      <c r="M940" s="13">
        <v>1</v>
      </c>
      <c r="N940" s="14"/>
      <c r="O940" s="14"/>
      <c r="P940" s="14"/>
      <c r="Q940" s="14"/>
      <c r="R940" s="14"/>
      <c r="S940" s="14"/>
    </row>
    <row r="941" spans="1:19" ht="52.15" customHeight="1" x14ac:dyDescent="0.2">
      <c r="A941" s="374" t="str">
        <f>[3]Лист_1!C773</f>
        <v>Мат для скалодрома</v>
      </c>
      <c r="B941" s="375"/>
      <c r="C941" s="375"/>
      <c r="D941" s="376"/>
      <c r="E941" s="13">
        <v>3561</v>
      </c>
      <c r="F941" s="13" t="s">
        <v>738</v>
      </c>
      <c r="G941" s="97"/>
      <c r="H941" s="101" t="str">
        <f>[3]Лист_1!J773</f>
        <v>П0001079</v>
      </c>
      <c r="I941" s="13">
        <v>2024</v>
      </c>
      <c r="J941" s="98">
        <f>[3]Лист_1!N773</f>
        <v>100000</v>
      </c>
      <c r="K941" s="97"/>
      <c r="L941" s="13">
        <v>1</v>
      </c>
      <c r="M941" s="13">
        <v>1</v>
      </c>
      <c r="N941" s="14"/>
      <c r="O941" s="14"/>
      <c r="P941" s="14"/>
      <c r="Q941" s="14"/>
      <c r="R941" s="14"/>
      <c r="S941" s="14"/>
    </row>
    <row r="942" spans="1:19" ht="52.15" customHeight="1" x14ac:dyDescent="0.2">
      <c r="A942" s="374" t="str">
        <f>[3]Лист_1!C774</f>
        <v>Мат-панель 200х100 12мм с креплением</v>
      </c>
      <c r="B942" s="375"/>
      <c r="C942" s="375"/>
      <c r="D942" s="376"/>
      <c r="E942" s="13">
        <v>3562</v>
      </c>
      <c r="F942" s="13" t="s">
        <v>738</v>
      </c>
      <c r="G942" s="97"/>
      <c r="H942" s="101" t="str">
        <f>[3]Лист_1!J774</f>
        <v>П0001069</v>
      </c>
      <c r="I942" s="13">
        <v>2024</v>
      </c>
      <c r="J942" s="98">
        <f>[3]Лист_1!N774</f>
        <v>14346</v>
      </c>
      <c r="K942" s="97"/>
      <c r="L942" s="13">
        <v>1</v>
      </c>
      <c r="M942" s="13">
        <v>1</v>
      </c>
      <c r="N942" s="14"/>
      <c r="O942" s="14"/>
      <c r="P942" s="14"/>
      <c r="Q942" s="14"/>
      <c r="R942" s="14"/>
      <c r="S942" s="14"/>
    </row>
    <row r="943" spans="1:19" ht="52.15" customHeight="1" x14ac:dyDescent="0.2">
      <c r="A943" s="374" t="str">
        <f>[3]Лист_1!C775</f>
        <v>Мат-панель 200х100 12мм с креплением</v>
      </c>
      <c r="B943" s="375"/>
      <c r="C943" s="375"/>
      <c r="D943" s="376"/>
      <c r="E943" s="13">
        <v>3563</v>
      </c>
      <c r="F943" s="13" t="s">
        <v>738</v>
      </c>
      <c r="G943" s="97"/>
      <c r="H943" s="101" t="str">
        <f>[3]Лист_1!J775</f>
        <v>П0001070</v>
      </c>
      <c r="I943" s="13">
        <v>2024</v>
      </c>
      <c r="J943" s="98">
        <f>[3]Лист_1!N775</f>
        <v>14346</v>
      </c>
      <c r="K943" s="97"/>
      <c r="L943" s="13">
        <v>1</v>
      </c>
      <c r="M943" s="13">
        <v>1</v>
      </c>
      <c r="N943" s="14"/>
      <c r="O943" s="14"/>
      <c r="P943" s="14"/>
      <c r="Q943" s="14"/>
      <c r="R943" s="14"/>
      <c r="S943" s="14"/>
    </row>
    <row r="944" spans="1:19" ht="52.15" customHeight="1" x14ac:dyDescent="0.2">
      <c r="A944" s="374" t="str">
        <f>[3]Лист_1!C776</f>
        <v>Мат-панель 200х100 12мм с креплением</v>
      </c>
      <c r="B944" s="375"/>
      <c r="C944" s="375"/>
      <c r="D944" s="376"/>
      <c r="E944" s="13">
        <v>3564</v>
      </c>
      <c r="F944" s="13" t="s">
        <v>738</v>
      </c>
      <c r="G944" s="97"/>
      <c r="H944" s="101" t="str">
        <f>[3]Лист_1!J776</f>
        <v>П0001071</v>
      </c>
      <c r="I944" s="13">
        <v>2024</v>
      </c>
      <c r="J944" s="98">
        <f>[3]Лист_1!N776</f>
        <v>14346</v>
      </c>
      <c r="K944" s="97"/>
      <c r="L944" s="13">
        <v>1</v>
      </c>
      <c r="M944" s="13">
        <v>1</v>
      </c>
      <c r="N944" s="14"/>
      <c r="O944" s="14"/>
      <c r="P944" s="14"/>
      <c r="Q944" s="14"/>
      <c r="R944" s="14"/>
      <c r="S944" s="14"/>
    </row>
    <row r="945" spans="1:19" ht="52.15" customHeight="1" x14ac:dyDescent="0.2">
      <c r="A945" s="374" t="str">
        <f>[3]Лист_1!C778</f>
        <v>Сплит система Loriot LAC-07TPR- IN</v>
      </c>
      <c r="B945" s="375"/>
      <c r="C945" s="375"/>
      <c r="D945" s="376"/>
      <c r="E945" s="13">
        <v>3565</v>
      </c>
      <c r="F945" s="13" t="s">
        <v>537</v>
      </c>
      <c r="G945" s="97"/>
      <c r="H945" s="101" t="str">
        <f>[3]Лист_1!J778</f>
        <v>П0001048</v>
      </c>
      <c r="I945" s="13">
        <v>2024</v>
      </c>
      <c r="J945" s="98">
        <f>[3]Лист_1!N778</f>
        <v>29330</v>
      </c>
      <c r="K945" s="97"/>
      <c r="L945" s="13">
        <v>1</v>
      </c>
      <c r="M945" s="13">
        <v>1</v>
      </c>
      <c r="N945" s="14"/>
      <c r="O945" s="14"/>
      <c r="P945" s="14"/>
      <c r="Q945" s="14"/>
      <c r="R945" s="14"/>
      <c r="S945" s="14"/>
    </row>
    <row r="946" spans="1:19" ht="52.15" customHeight="1" x14ac:dyDescent="0.2">
      <c r="A946" s="374" t="str">
        <f>[3]Лист_1!C779</f>
        <v>Сплит система Loriot LAC-07TPR- IN</v>
      </c>
      <c r="B946" s="375"/>
      <c r="C946" s="375"/>
      <c r="D946" s="376"/>
      <c r="E946" s="13">
        <v>3566</v>
      </c>
      <c r="F946" s="13" t="s">
        <v>537</v>
      </c>
      <c r="G946" s="97"/>
      <c r="H946" s="101" t="str">
        <f>[3]Лист_1!J779</f>
        <v>П0001049</v>
      </c>
      <c r="I946" s="13">
        <v>2024</v>
      </c>
      <c r="J946" s="98">
        <f>[3]Лист_1!N779</f>
        <v>29330</v>
      </c>
      <c r="K946" s="97"/>
      <c r="L946" s="13">
        <v>1</v>
      </c>
      <c r="M946" s="13">
        <v>1</v>
      </c>
      <c r="N946" s="14"/>
      <c r="O946" s="14"/>
      <c r="P946" s="14"/>
      <c r="Q946" s="14"/>
      <c r="R946" s="14"/>
      <c r="S946" s="14"/>
    </row>
    <row r="947" spans="1:19" ht="52.15" customHeight="1" x14ac:dyDescent="0.2">
      <c r="A947" s="374" t="s">
        <v>761</v>
      </c>
      <c r="B947" s="375"/>
      <c r="C947" s="375"/>
      <c r="D947" s="376"/>
      <c r="E947" s="13">
        <v>3567</v>
      </c>
      <c r="F947" s="13" t="s">
        <v>542</v>
      </c>
      <c r="G947" s="97"/>
      <c r="H947" s="101" t="s">
        <v>762</v>
      </c>
      <c r="I947" s="13">
        <v>2024</v>
      </c>
      <c r="J947" s="98">
        <v>50909</v>
      </c>
      <c r="K947" s="97"/>
      <c r="L947" s="13">
        <v>1</v>
      </c>
      <c r="M947" s="13">
        <v>1</v>
      </c>
      <c r="N947" s="14"/>
      <c r="O947" s="14"/>
      <c r="P947" s="14"/>
      <c r="Q947" s="14"/>
      <c r="R947" s="14"/>
      <c r="S947" s="14"/>
    </row>
    <row r="948" spans="1:19" ht="52.15" customHeight="1" x14ac:dyDescent="0.2">
      <c r="A948" s="374" t="str">
        <f>[3]Лист_1!C783</f>
        <v>Раздатчик холодной и горячей воды (диспенсер) WBF 1000LAK ПК (Серый-белый)</v>
      </c>
      <c r="B948" s="375"/>
      <c r="C948" s="375"/>
      <c r="D948" s="376"/>
      <c r="E948" s="13">
        <v>3568</v>
      </c>
      <c r="F948" s="13" t="s">
        <v>562</v>
      </c>
      <c r="G948" s="97"/>
      <c r="H948" s="101" t="str">
        <f>[3]Лист_1!J783</f>
        <v>П0001015</v>
      </c>
      <c r="I948" s="13">
        <v>2024</v>
      </c>
      <c r="J948" s="98">
        <f>[3]Лист_1!N783</f>
        <v>14600</v>
      </c>
      <c r="K948" s="97"/>
      <c r="L948" s="13">
        <v>1</v>
      </c>
      <c r="M948" s="13">
        <v>1</v>
      </c>
      <c r="N948" s="14"/>
      <c r="O948" s="14"/>
      <c r="P948" s="14"/>
      <c r="Q948" s="14"/>
      <c r="R948" s="14"/>
      <c r="S948" s="14"/>
    </row>
    <row r="949" spans="1:19" ht="52.15" customHeight="1" x14ac:dyDescent="0.2">
      <c r="A949" s="374" t="str">
        <f>[3]Лист_1!C784</f>
        <v>Стол для переговоров (орех 115*155*75)</v>
      </c>
      <c r="B949" s="375"/>
      <c r="C949" s="375"/>
      <c r="D949" s="376"/>
      <c r="E949" s="13">
        <v>3569</v>
      </c>
      <c r="F949" s="13" t="s">
        <v>562</v>
      </c>
      <c r="G949" s="97"/>
      <c r="H949" s="101" t="str">
        <f>[3]Лист_1!J784</f>
        <v>П0001016</v>
      </c>
      <c r="I949" s="13">
        <v>2024</v>
      </c>
      <c r="J949" s="98">
        <f>[3]Лист_1!N784</f>
        <v>27408</v>
      </c>
      <c r="K949" s="97"/>
      <c r="L949" s="13">
        <v>1</v>
      </c>
      <c r="M949" s="13">
        <v>1</v>
      </c>
      <c r="N949" s="14"/>
      <c r="O949" s="14"/>
      <c r="P949" s="14"/>
      <c r="Q949" s="14"/>
      <c r="R949" s="14"/>
      <c r="S949" s="14"/>
    </row>
    <row r="950" spans="1:19" ht="52.15" customHeight="1" x14ac:dyDescent="0.2">
      <c r="A950" s="374" t="str">
        <f>[3]Лист_1!C785</f>
        <v>Холодильник Бирюса М90</v>
      </c>
      <c r="B950" s="375"/>
      <c r="C950" s="375"/>
      <c r="D950" s="376"/>
      <c r="E950" s="13">
        <v>3570</v>
      </c>
      <c r="F950" s="13" t="s">
        <v>562</v>
      </c>
      <c r="G950" s="97"/>
      <c r="H950" s="101" t="str">
        <f>[3]Лист_1!J785</f>
        <v>П0001050</v>
      </c>
      <c r="I950" s="13">
        <v>2024</v>
      </c>
      <c r="J950" s="98">
        <f>[3]Лист_1!N785</f>
        <v>19000</v>
      </c>
      <c r="K950" s="97"/>
      <c r="L950" s="13">
        <v>1</v>
      </c>
      <c r="M950" s="13">
        <v>1</v>
      </c>
      <c r="N950" s="14"/>
      <c r="O950" s="14"/>
      <c r="P950" s="14"/>
      <c r="Q950" s="14"/>
      <c r="R950" s="14"/>
      <c r="S950" s="14"/>
    </row>
    <row r="951" spans="1:19" ht="52.15" customHeight="1" x14ac:dyDescent="0.2">
      <c r="A951" s="374" t="str">
        <f>[3]Лист_1!C786</f>
        <v>Стол кофейный (орех 160*60*48)</v>
      </c>
      <c r="B951" s="375"/>
      <c r="C951" s="375"/>
      <c r="D951" s="376"/>
      <c r="E951" s="13">
        <v>3571</v>
      </c>
      <c r="F951" s="13" t="s">
        <v>562</v>
      </c>
      <c r="G951" s="97"/>
      <c r="H951" s="101" t="str">
        <f>[3]Лист_1!J786</f>
        <v>П0001020</v>
      </c>
      <c r="I951" s="13">
        <v>2024</v>
      </c>
      <c r="J951" s="98">
        <f>[3]Лист_1!N786</f>
        <v>16728</v>
      </c>
      <c r="K951" s="97"/>
      <c r="L951" s="13">
        <v>1</v>
      </c>
      <c r="M951" s="13">
        <v>1</v>
      </c>
      <c r="N951" s="14"/>
      <c r="O951" s="14"/>
      <c r="P951" s="14"/>
      <c r="Q951" s="14"/>
      <c r="R951" s="14"/>
      <c r="S951" s="14"/>
    </row>
    <row r="952" spans="1:19" ht="52.15" customHeight="1" x14ac:dyDescent="0.2">
      <c r="A952" s="374" t="str">
        <f>[3]Лист_1!C787</f>
        <v>Стол для переговоров (орех 115*155*75)</v>
      </c>
      <c r="B952" s="375"/>
      <c r="C952" s="375"/>
      <c r="D952" s="376"/>
      <c r="E952" s="13">
        <v>3572</v>
      </c>
      <c r="F952" s="13" t="s">
        <v>562</v>
      </c>
      <c r="G952" s="97"/>
      <c r="H952" s="101" t="str">
        <f>[3]Лист_1!J787</f>
        <v>П0001017</v>
      </c>
      <c r="I952" s="13">
        <v>2024</v>
      </c>
      <c r="J952" s="98">
        <f>[3]Лист_1!N787</f>
        <v>27408</v>
      </c>
      <c r="K952" s="97"/>
      <c r="L952" s="13">
        <v>1</v>
      </c>
      <c r="M952" s="13">
        <v>1</v>
      </c>
      <c r="N952" s="14"/>
      <c r="O952" s="14"/>
      <c r="P952" s="14"/>
      <c r="Q952" s="14"/>
      <c r="R952" s="14"/>
      <c r="S952" s="14"/>
    </row>
    <row r="953" spans="1:19" ht="52.15" customHeight="1" x14ac:dyDescent="0.2">
      <c r="A953" s="374" t="str">
        <f>[3]Лист_1!C788</f>
        <v>Кренденция высокая (орех, 150*45*104)</v>
      </c>
      <c r="B953" s="375"/>
      <c r="C953" s="375"/>
      <c r="D953" s="376"/>
      <c r="E953" s="13">
        <v>3573</v>
      </c>
      <c r="F953" s="13" t="s">
        <v>562</v>
      </c>
      <c r="G953" s="97"/>
      <c r="H953" s="101" t="str">
        <f>[3]Лист_1!J788</f>
        <v>П0001019</v>
      </c>
      <c r="I953" s="13">
        <v>2024</v>
      </c>
      <c r="J953" s="98">
        <f>[3]Лист_1!N788</f>
        <v>34865</v>
      </c>
      <c r="K953" s="97"/>
      <c r="L953" s="13">
        <v>1</v>
      </c>
      <c r="M953" s="13">
        <v>1</v>
      </c>
      <c r="N953" s="14"/>
      <c r="O953" s="14"/>
      <c r="P953" s="14"/>
      <c r="Q953" s="14"/>
      <c r="R953" s="14"/>
      <c r="S953" s="14"/>
    </row>
    <row r="954" spans="1:19" ht="52.15" customHeight="1" x14ac:dyDescent="0.2">
      <c r="A954" s="374" t="str">
        <f>[3]Лист_1!C789</f>
        <v>Стол для переговоров (орех 115*155*75)</v>
      </c>
      <c r="B954" s="375"/>
      <c r="C954" s="375"/>
      <c r="D954" s="376"/>
      <c r="E954" s="13">
        <v>3574</v>
      </c>
      <c r="F954" s="13" t="s">
        <v>562</v>
      </c>
      <c r="G954" s="97"/>
      <c r="H954" s="101" t="str">
        <f>[3]Лист_1!J789</f>
        <v>П0001018</v>
      </c>
      <c r="I954" s="13">
        <v>2024</v>
      </c>
      <c r="J954" s="98">
        <f>[3]Лист_1!N789</f>
        <v>27408</v>
      </c>
      <c r="K954" s="97"/>
      <c r="L954" s="13">
        <v>1</v>
      </c>
      <c r="M954" s="13">
        <v>1</v>
      </c>
      <c r="N954" s="14"/>
      <c r="O954" s="14"/>
      <c r="P954" s="14"/>
      <c r="Q954" s="14"/>
      <c r="R954" s="14"/>
      <c r="S954" s="14"/>
    </row>
    <row r="955" spans="1:19" ht="52.15" customHeight="1" x14ac:dyDescent="0.2">
      <c r="A955" s="374" t="str">
        <f>[3]Лист_1!C791</f>
        <v>Комплект снаряжения для совр. меч. боя (шлем, защита кисти руки, щит мяг. 60см, меч для СМБ 80 см)</v>
      </c>
      <c r="B955" s="375"/>
      <c r="C955" s="375"/>
      <c r="D955" s="376"/>
      <c r="E955" s="13">
        <v>3575</v>
      </c>
      <c r="F955" s="13" t="s">
        <v>557</v>
      </c>
      <c r="G955" s="97"/>
      <c r="H955" s="101" t="str">
        <f>[3]Лист_1!J791</f>
        <v>П0001051</v>
      </c>
      <c r="I955" s="13">
        <v>2024</v>
      </c>
      <c r="J955" s="98">
        <f>[3]Лист_1!N791</f>
        <v>50500</v>
      </c>
      <c r="K955" s="97"/>
      <c r="L955" s="13">
        <v>1</v>
      </c>
      <c r="M955" s="13">
        <v>1</v>
      </c>
      <c r="N955" s="14"/>
      <c r="O955" s="14"/>
      <c r="P955" s="14"/>
      <c r="Q955" s="14"/>
      <c r="R955" s="14"/>
      <c r="S955" s="14"/>
    </row>
    <row r="956" spans="1:19" ht="52.15" customHeight="1" x14ac:dyDescent="0.2">
      <c r="A956" s="374" t="str">
        <f>[3]Лист_1!C792</f>
        <v>Набор инструментов универсальный 145пр. СТАНКОИМПОРТ МАСТЕР CS-TK145PMQ</v>
      </c>
      <c r="B956" s="375"/>
      <c r="C956" s="375"/>
      <c r="D956" s="376"/>
      <c r="E956" s="13">
        <v>3576</v>
      </c>
      <c r="F956" s="13" t="s">
        <v>557</v>
      </c>
      <c r="G956" s="97"/>
      <c r="H956" s="101" t="str">
        <f>[3]Лист_1!J792</f>
        <v>П0001038</v>
      </c>
      <c r="I956" s="13">
        <v>2024</v>
      </c>
      <c r="J956" s="98">
        <f>[3]Лист_1!N792</f>
        <v>25900</v>
      </c>
      <c r="K956" s="97"/>
      <c r="L956" s="13">
        <v>1</v>
      </c>
      <c r="M956" s="13">
        <v>1</v>
      </c>
      <c r="N956" s="14"/>
      <c r="O956" s="14"/>
      <c r="P956" s="14"/>
      <c r="Q956" s="14"/>
      <c r="R956" s="14"/>
      <c r="S956" s="14"/>
    </row>
    <row r="957" spans="1:19" ht="52.15" customHeight="1" x14ac:dyDescent="0.2">
      <c r="A957" s="374" t="str">
        <f>[3]Лист_1!C793</f>
        <v>Отпариватель напольный KitFort KT-937</v>
      </c>
      <c r="B957" s="375"/>
      <c r="C957" s="375"/>
      <c r="D957" s="376"/>
      <c r="E957" s="13">
        <v>3577</v>
      </c>
      <c r="F957" s="13" t="s">
        <v>557</v>
      </c>
      <c r="G957" s="97"/>
      <c r="H957" s="101" t="str">
        <f>[3]Лист_1!J793</f>
        <v>П0001046</v>
      </c>
      <c r="I957" s="13">
        <v>2024</v>
      </c>
      <c r="J957" s="98">
        <f>[3]Лист_1!N793</f>
        <v>19000</v>
      </c>
      <c r="K957" s="97"/>
      <c r="L957" s="13">
        <v>1</v>
      </c>
      <c r="M957" s="13">
        <v>1</v>
      </c>
      <c r="N957" s="14"/>
      <c r="O957" s="14"/>
      <c r="P957" s="14"/>
      <c r="Q957" s="14"/>
      <c r="R957" s="14"/>
      <c r="S957" s="14"/>
    </row>
    <row r="958" spans="1:19" ht="52.15" customHeight="1" x14ac:dyDescent="0.2">
      <c r="A958" s="367" t="str">
        <f>[3]Лист_1!C794</f>
        <v>Лестница стремянка телескопическая 9 ступеней 5,6 метров</v>
      </c>
      <c r="B958" s="368"/>
      <c r="C958" s="368"/>
      <c r="D958" s="369"/>
      <c r="E958" s="13">
        <v>3578</v>
      </c>
      <c r="F958" s="13" t="s">
        <v>557</v>
      </c>
      <c r="G958" s="97"/>
      <c r="H958" s="97" t="str">
        <f>[3]Лист_1!J794</f>
        <v>П0001037</v>
      </c>
      <c r="I958" s="13">
        <v>2024</v>
      </c>
      <c r="J958" s="98">
        <f>[3]Лист_1!N794</f>
        <v>26900</v>
      </c>
      <c r="K958" s="97"/>
      <c r="L958" s="13">
        <v>1</v>
      </c>
      <c r="M958" s="13">
        <v>1</v>
      </c>
      <c r="N958" s="14"/>
      <c r="O958" s="14"/>
      <c r="P958" s="14"/>
      <c r="Q958" s="14"/>
      <c r="R958" s="14"/>
      <c r="S958" s="14"/>
    </row>
    <row r="959" spans="1:19" ht="52.15" customHeight="1" x14ac:dyDescent="0.2">
      <c r="A959" s="367" t="str">
        <f>[3]Лист_1!C795</f>
        <v>УШМ (болгарка) аккум CAG1812 б/щ Sturm, 18В, 1BatterySystem, 125мм,1х3.0Ач, кейс</v>
      </c>
      <c r="B959" s="368"/>
      <c r="C959" s="368"/>
      <c r="D959" s="369"/>
      <c r="E959" s="13">
        <v>3579</v>
      </c>
      <c r="F959" s="13" t="s">
        <v>557</v>
      </c>
      <c r="G959" s="97"/>
      <c r="H959" s="97" t="str">
        <f>[3]Лист_1!J795</f>
        <v>П0001034</v>
      </c>
      <c r="I959" s="13">
        <v>2024</v>
      </c>
      <c r="J959" s="98">
        <f>[3]Лист_1!N795</f>
        <v>14500</v>
      </c>
      <c r="K959" s="97"/>
      <c r="L959" s="13">
        <v>1</v>
      </c>
      <c r="M959" s="13">
        <v>1</v>
      </c>
      <c r="N959" s="14"/>
      <c r="O959" s="14"/>
      <c r="P959" s="14"/>
      <c r="Q959" s="14"/>
      <c r="R959" s="14"/>
      <c r="S959" s="14"/>
    </row>
    <row r="960" spans="1:19" ht="52.15" customHeight="1" x14ac:dyDescent="0.2">
      <c r="A960" s="367" t="str">
        <f>[3]Лист_1!C796</f>
        <v>Перфоратор CRH1822 аккум. б/щ STURM, 18В, 1BatterySystem, 2.2Дж, 4реж. 20мм, 1х3.0Ач, ЗУ, кейс</v>
      </c>
      <c r="B960" s="368"/>
      <c r="C960" s="368"/>
      <c r="D960" s="369"/>
      <c r="E960" s="13">
        <v>3580</v>
      </c>
      <c r="F960" s="13" t="s">
        <v>557</v>
      </c>
      <c r="G960" s="97"/>
      <c r="H960" s="97" t="str">
        <f>[3]Лист_1!J796</f>
        <v>П0001033</v>
      </c>
      <c r="I960" s="13">
        <v>2024</v>
      </c>
      <c r="J960" s="98">
        <f>[3]Лист_1!N796</f>
        <v>17541</v>
      </c>
      <c r="K960" s="97"/>
      <c r="L960" s="13">
        <v>1</v>
      </c>
      <c r="M960" s="13">
        <v>1</v>
      </c>
      <c r="N960" s="14"/>
      <c r="O960" s="14"/>
      <c r="P960" s="14"/>
      <c r="Q960" s="14"/>
      <c r="R960" s="14"/>
      <c r="S960" s="14"/>
    </row>
    <row r="961" spans="1:19" ht="52.15" customHeight="1" x14ac:dyDescent="0.2">
      <c r="A961" s="367" t="str">
        <f>[3]Лист_1!C797</f>
        <v>Швейная машина промышленная "Typical" (комплект: голова+стол)</v>
      </c>
      <c r="B961" s="368"/>
      <c r="C961" s="368"/>
      <c r="D961" s="369"/>
      <c r="E961" s="13">
        <v>3581</v>
      </c>
      <c r="F961" s="13" t="s">
        <v>557</v>
      </c>
      <c r="G961" s="97"/>
      <c r="H961" s="97" t="str">
        <f>[3]Лист_1!J797</f>
        <v>П0001032</v>
      </c>
      <c r="I961" s="13">
        <v>2024</v>
      </c>
      <c r="J961" s="98">
        <f>[3]Лист_1!N797</f>
        <v>52245.9</v>
      </c>
      <c r="K961" s="97"/>
      <c r="L961" s="13">
        <v>1</v>
      </c>
      <c r="M961" s="13">
        <v>1</v>
      </c>
      <c r="N961" s="14"/>
      <c r="O961" s="14"/>
      <c r="P961" s="14"/>
      <c r="Q961" s="14"/>
      <c r="R961" s="14"/>
      <c r="S961" s="14"/>
    </row>
    <row r="962" spans="1:19" ht="52.15" customHeight="1" x14ac:dyDescent="0.2">
      <c r="A962" s="367" t="s">
        <v>763</v>
      </c>
      <c r="B962" s="368"/>
      <c r="C962" s="368"/>
      <c r="D962" s="369"/>
      <c r="E962" s="13">
        <v>3582</v>
      </c>
      <c r="F962" s="13" t="s">
        <v>747</v>
      </c>
      <c r="G962" s="97"/>
      <c r="H962" s="97" t="s">
        <v>764</v>
      </c>
      <c r="I962" s="13">
        <v>2016</v>
      </c>
      <c r="J962" s="98">
        <v>9840.15</v>
      </c>
      <c r="K962" s="97"/>
      <c r="L962" s="13">
        <v>1</v>
      </c>
      <c r="M962" s="13">
        <v>1</v>
      </c>
      <c r="N962" s="14"/>
      <c r="O962" s="14"/>
      <c r="P962" s="14"/>
      <c r="Q962" s="14"/>
      <c r="R962" s="14"/>
      <c r="S962" s="14"/>
    </row>
    <row r="963" spans="1:19" x14ac:dyDescent="0.2">
      <c r="A963" s="333" t="s">
        <v>686</v>
      </c>
      <c r="B963" s="333"/>
      <c r="C963" s="333"/>
      <c r="D963" s="333"/>
      <c r="E963" s="13">
        <v>3200</v>
      </c>
      <c r="F963" s="52"/>
      <c r="G963" s="52"/>
      <c r="H963" s="52"/>
      <c r="I963" s="52"/>
      <c r="J963" s="52"/>
      <c r="K963" s="52"/>
      <c r="L963" s="14"/>
      <c r="M963" s="14"/>
      <c r="N963" s="14"/>
      <c r="O963" s="14"/>
      <c r="P963" s="14"/>
      <c r="Q963" s="14"/>
      <c r="R963" s="14"/>
      <c r="S963" s="14"/>
    </row>
    <row r="964" spans="1:19" x14ac:dyDescent="0.2">
      <c r="A964" s="333" t="s">
        <v>695</v>
      </c>
      <c r="B964" s="333"/>
      <c r="C964" s="333"/>
      <c r="D964" s="333"/>
      <c r="E964" s="13">
        <v>4000</v>
      </c>
      <c r="F964" s="52"/>
      <c r="G964" s="52"/>
      <c r="H964" s="52"/>
      <c r="I964" s="52"/>
      <c r="J964" s="40">
        <f>SUM(J969:J989)</f>
        <v>478928</v>
      </c>
      <c r="K964" s="40"/>
      <c r="L964" s="13">
        <f t="shared" ref="L964:M964" si="22">SUM(L969:L989)</f>
        <v>21</v>
      </c>
      <c r="M964" s="13">
        <f t="shared" si="22"/>
        <v>21</v>
      </c>
      <c r="N964" s="14"/>
      <c r="O964" s="14"/>
      <c r="P964" s="14"/>
      <c r="Q964" s="14"/>
      <c r="R964" s="14"/>
      <c r="S964" s="14"/>
    </row>
    <row r="965" spans="1:19" x14ac:dyDescent="0.2">
      <c r="A965" s="333" t="s">
        <v>180</v>
      </c>
      <c r="B965" s="333"/>
      <c r="C965" s="333"/>
      <c r="D965" s="333"/>
      <c r="E965" s="115">
        <v>4100</v>
      </c>
      <c r="F965" s="112"/>
      <c r="G965" s="112"/>
      <c r="H965" s="112"/>
      <c r="I965" s="112"/>
      <c r="J965" s="371">
        <f>J964</f>
        <v>478928</v>
      </c>
      <c r="K965" s="371"/>
      <c r="L965" s="115">
        <f t="shared" ref="L965:M965" si="23">L964</f>
        <v>21</v>
      </c>
      <c r="M965" s="115">
        <f t="shared" si="23"/>
        <v>21</v>
      </c>
      <c r="N965" s="337"/>
      <c r="O965" s="337"/>
      <c r="P965" s="337"/>
      <c r="Q965" s="337"/>
      <c r="R965" s="337"/>
      <c r="S965" s="337"/>
    </row>
    <row r="966" spans="1:19" x14ac:dyDescent="0.2">
      <c r="A966" s="333" t="s">
        <v>684</v>
      </c>
      <c r="B966" s="333"/>
      <c r="C966" s="333"/>
      <c r="D966" s="333"/>
      <c r="E966" s="115"/>
      <c r="F966" s="112"/>
      <c r="G966" s="112"/>
      <c r="H966" s="112"/>
      <c r="I966" s="112"/>
      <c r="J966" s="115"/>
      <c r="K966" s="115"/>
      <c r="L966" s="115"/>
      <c r="M966" s="115"/>
      <c r="N966" s="337"/>
      <c r="O966" s="337"/>
      <c r="P966" s="337"/>
      <c r="Q966" s="337"/>
      <c r="R966" s="337"/>
      <c r="S966" s="337"/>
    </row>
    <row r="967" spans="1:19" x14ac:dyDescent="0.2">
      <c r="A967" s="333" t="s">
        <v>179</v>
      </c>
      <c r="B967" s="333"/>
      <c r="C967" s="333"/>
      <c r="D967" s="333"/>
      <c r="E967" s="115">
        <v>4110</v>
      </c>
      <c r="F967" s="112"/>
      <c r="G967" s="112"/>
      <c r="H967" s="112"/>
      <c r="I967" s="112"/>
      <c r="J967" s="371">
        <f>J964</f>
        <v>478928</v>
      </c>
      <c r="K967" s="371"/>
      <c r="L967" s="115">
        <f t="shared" ref="L967:M967" si="24">L964</f>
        <v>21</v>
      </c>
      <c r="M967" s="115">
        <f t="shared" si="24"/>
        <v>21</v>
      </c>
      <c r="N967" s="337"/>
      <c r="O967" s="337"/>
      <c r="P967" s="337"/>
      <c r="Q967" s="337"/>
      <c r="R967" s="337"/>
      <c r="S967" s="337"/>
    </row>
    <row r="968" spans="1:19" ht="39.75" customHeight="1" x14ac:dyDescent="0.2">
      <c r="A968" s="333" t="s">
        <v>685</v>
      </c>
      <c r="B968" s="333"/>
      <c r="C968" s="333"/>
      <c r="D968" s="333"/>
      <c r="E968" s="115"/>
      <c r="F968" s="112"/>
      <c r="G968" s="112"/>
      <c r="H968" s="112"/>
      <c r="I968" s="112"/>
      <c r="J968" s="115"/>
      <c r="K968" s="115"/>
      <c r="L968" s="115"/>
      <c r="M968" s="115"/>
      <c r="N968" s="337"/>
      <c r="O968" s="337"/>
      <c r="P968" s="337"/>
      <c r="Q968" s="337"/>
      <c r="R968" s="337"/>
      <c r="S968" s="337"/>
    </row>
    <row r="969" spans="1:19" ht="52.15" customHeight="1" x14ac:dyDescent="0.2">
      <c r="A969" s="367" t="s">
        <v>765</v>
      </c>
      <c r="B969" s="368"/>
      <c r="C969" s="368"/>
      <c r="D969" s="369"/>
      <c r="E969" s="13">
        <v>4111</v>
      </c>
      <c r="F969" s="13" t="s">
        <v>738</v>
      </c>
      <c r="G969" s="13"/>
      <c r="H969" s="13" t="str">
        <f>[3]Лист_1!J803</f>
        <v>П0000427</v>
      </c>
      <c r="I969" s="13">
        <v>2018</v>
      </c>
      <c r="J969" s="40">
        <f>[3]Лист_1!N803</f>
        <v>45950</v>
      </c>
      <c r="K969" s="13"/>
      <c r="L969" s="13">
        <v>1</v>
      </c>
      <c r="M969" s="13">
        <v>1</v>
      </c>
      <c r="N969" s="14"/>
      <c r="O969" s="14"/>
      <c r="P969" s="14"/>
      <c r="Q969" s="14"/>
      <c r="R969" s="14"/>
      <c r="S969" s="14"/>
    </row>
    <row r="970" spans="1:19" ht="52.15" customHeight="1" x14ac:dyDescent="0.2">
      <c r="A970" s="367" t="str">
        <f>[3]Лист_1!C804</f>
        <v>Интерактивная карта (Красноярск)</v>
      </c>
      <c r="B970" s="368"/>
      <c r="C970" s="368"/>
      <c r="D970" s="369"/>
      <c r="E970" s="13">
        <v>4112</v>
      </c>
      <c r="F970" s="13" t="s">
        <v>537</v>
      </c>
      <c r="G970" s="13"/>
      <c r="H970" s="13" t="str">
        <f>[3]Лист_1!J804</f>
        <v>П0000436</v>
      </c>
      <c r="I970" s="13">
        <v>2019</v>
      </c>
      <c r="J970" s="40">
        <f>[3]Лист_1!N804</f>
        <v>73000</v>
      </c>
      <c r="K970" s="13"/>
      <c r="L970" s="13">
        <v>1</v>
      </c>
      <c r="M970" s="13">
        <v>1</v>
      </c>
      <c r="N970" s="14"/>
      <c r="O970" s="14"/>
      <c r="P970" s="14"/>
      <c r="Q970" s="14"/>
      <c r="R970" s="14"/>
      <c r="S970" s="14"/>
    </row>
    <row r="971" spans="1:19" ht="52.15" customHeight="1" x14ac:dyDescent="0.2">
      <c r="A971" s="367" t="str">
        <f>[3]Лист_1!C805</f>
        <v>Логотип на стену ресепшена</v>
      </c>
      <c r="B971" s="368"/>
      <c r="C971" s="368"/>
      <c r="D971" s="369"/>
      <c r="E971" s="13">
        <v>4113</v>
      </c>
      <c r="F971" s="13" t="s">
        <v>537</v>
      </c>
      <c r="G971" s="13"/>
      <c r="H971" s="13" t="str">
        <f>[3]Лист_1!J805</f>
        <v>П0000410</v>
      </c>
      <c r="I971" s="13">
        <v>2018</v>
      </c>
      <c r="J971" s="40">
        <f>[3]Лист_1!N805</f>
        <v>16000</v>
      </c>
      <c r="K971" s="13"/>
      <c r="L971" s="13">
        <v>1</v>
      </c>
      <c r="M971" s="13">
        <v>1</v>
      </c>
      <c r="N971" s="14"/>
      <c r="O971" s="14"/>
      <c r="P971" s="14"/>
      <c r="Q971" s="14"/>
      <c r="R971" s="14"/>
      <c r="S971" s="14"/>
    </row>
    <row r="972" spans="1:19" ht="52.15" customHeight="1" x14ac:dyDescent="0.2">
      <c r="A972" s="367" t="str">
        <f>[3]Лист_1!C806</f>
        <v>Герб Патриот 415*395мм (многослойный,светодиодная подстветка)</v>
      </c>
      <c r="B972" s="368"/>
      <c r="C972" s="368"/>
      <c r="D972" s="369"/>
      <c r="E972" s="13">
        <v>4114</v>
      </c>
      <c r="F972" s="13" t="s">
        <v>537</v>
      </c>
      <c r="G972" s="13"/>
      <c r="H972" s="13" t="str">
        <f>[3]Лист_1!J806</f>
        <v>П0000440</v>
      </c>
      <c r="I972" s="13">
        <v>2019</v>
      </c>
      <c r="J972" s="40">
        <f>[3]Лист_1!N806</f>
        <v>11509</v>
      </c>
      <c r="K972" s="13"/>
      <c r="L972" s="13">
        <v>1</v>
      </c>
      <c r="M972" s="13">
        <v>1</v>
      </c>
      <c r="N972" s="14"/>
      <c r="O972" s="14"/>
      <c r="P972" s="14"/>
      <c r="Q972" s="14"/>
      <c r="R972" s="14"/>
      <c r="S972" s="14"/>
    </row>
    <row r="973" spans="1:19" ht="52.15" customHeight="1" x14ac:dyDescent="0.2">
      <c r="A973" s="367" t="str">
        <f>[3]Лист_1!C807</f>
        <v>Герб города Красноярска 673*506мм (многослойный,светодиодная подсветка)</v>
      </c>
      <c r="B973" s="368"/>
      <c r="C973" s="368"/>
      <c r="D973" s="369"/>
      <c r="E973" s="13">
        <v>4115</v>
      </c>
      <c r="F973" s="13" t="s">
        <v>537</v>
      </c>
      <c r="G973" s="13"/>
      <c r="H973" s="13" t="str">
        <f>[3]Лист_1!J807</f>
        <v>П0000439</v>
      </c>
      <c r="I973" s="13">
        <v>2019</v>
      </c>
      <c r="J973" s="40">
        <f>[3]Лист_1!N807</f>
        <v>16675</v>
      </c>
      <c r="K973" s="13"/>
      <c r="L973" s="13">
        <v>1</v>
      </c>
      <c r="M973" s="13">
        <v>1</v>
      </c>
      <c r="N973" s="14"/>
      <c r="O973" s="14"/>
      <c r="P973" s="14"/>
      <c r="Q973" s="14"/>
      <c r="R973" s="14"/>
      <c r="S973" s="14"/>
    </row>
    <row r="974" spans="1:19" ht="52.15" customHeight="1" x14ac:dyDescent="0.2">
      <c r="A974" s="367" t="str">
        <f>[3]Лист_1!C808</f>
        <v>Знамя</v>
      </c>
      <c r="B974" s="368"/>
      <c r="C974" s="368"/>
      <c r="D974" s="369"/>
      <c r="E974" s="13">
        <v>4116</v>
      </c>
      <c r="F974" s="13" t="s">
        <v>557</v>
      </c>
      <c r="G974" s="13"/>
      <c r="H974" s="13" t="str">
        <f>[3]Лист_1!J808</f>
        <v>П0000070</v>
      </c>
      <c r="I974" s="13">
        <v>2016</v>
      </c>
      <c r="J974" s="40">
        <f>[3]Лист_1!N808</f>
        <v>4900</v>
      </c>
      <c r="K974" s="13"/>
      <c r="L974" s="13">
        <v>1</v>
      </c>
      <c r="M974" s="13">
        <v>1</v>
      </c>
      <c r="N974" s="14"/>
      <c r="O974" s="14"/>
      <c r="P974" s="14"/>
      <c r="Q974" s="14"/>
      <c r="R974" s="14"/>
      <c r="S974" s="14"/>
    </row>
    <row r="975" spans="1:19" ht="52.15" customHeight="1" x14ac:dyDescent="0.2">
      <c r="A975" s="367" t="str">
        <f>[3]Лист_1!C809</f>
        <v>Знамя</v>
      </c>
      <c r="B975" s="368"/>
      <c r="C975" s="368"/>
      <c r="D975" s="369"/>
      <c r="E975" s="13">
        <v>4117</v>
      </c>
      <c r="F975" s="13" t="s">
        <v>557</v>
      </c>
      <c r="G975" s="13"/>
      <c r="H975" s="13" t="str">
        <f>[3]Лист_1!J809</f>
        <v>П0000071</v>
      </c>
      <c r="I975" s="13">
        <v>2016</v>
      </c>
      <c r="J975" s="40">
        <f>[3]Лист_1!N809</f>
        <v>4900</v>
      </c>
      <c r="K975" s="13"/>
      <c r="L975" s="13">
        <v>1</v>
      </c>
      <c r="M975" s="13">
        <v>1</v>
      </c>
      <c r="N975" s="14"/>
      <c r="O975" s="14"/>
      <c r="P975" s="14"/>
      <c r="Q975" s="14"/>
      <c r="R975" s="14"/>
      <c r="S975" s="14"/>
    </row>
    <row r="976" spans="1:19" ht="52.15" customHeight="1" x14ac:dyDescent="0.2">
      <c r="A976" s="367" t="str">
        <f>[3]Лист_1!C810</f>
        <v>Знамя</v>
      </c>
      <c r="B976" s="368"/>
      <c r="C976" s="368"/>
      <c r="D976" s="369"/>
      <c r="E976" s="13">
        <v>4118</v>
      </c>
      <c r="F976" s="13" t="s">
        <v>557</v>
      </c>
      <c r="G976" s="13"/>
      <c r="H976" s="13" t="str">
        <f>[3]Лист_1!J810</f>
        <v>П0000072</v>
      </c>
      <c r="I976" s="13">
        <v>2016</v>
      </c>
      <c r="J976" s="40">
        <f>[3]Лист_1!N810</f>
        <v>4900</v>
      </c>
      <c r="K976" s="13"/>
      <c r="L976" s="13">
        <v>1</v>
      </c>
      <c r="M976" s="13">
        <v>1</v>
      </c>
      <c r="N976" s="14"/>
      <c r="O976" s="14"/>
      <c r="P976" s="14"/>
      <c r="Q976" s="14"/>
      <c r="R976" s="14"/>
      <c r="S976" s="14"/>
    </row>
    <row r="977" spans="1:19" ht="52.15" customHeight="1" x14ac:dyDescent="0.2">
      <c r="A977" s="367" t="str">
        <f>[3]Лист_1!C811</f>
        <v>Знамя</v>
      </c>
      <c r="B977" s="368"/>
      <c r="C977" s="368"/>
      <c r="D977" s="369"/>
      <c r="E977" s="13">
        <v>4119</v>
      </c>
      <c r="F977" s="13" t="s">
        <v>557</v>
      </c>
      <c r="G977" s="13"/>
      <c r="H977" s="13" t="str">
        <f>[3]Лист_1!J811</f>
        <v>П0000073</v>
      </c>
      <c r="I977" s="13">
        <v>2016</v>
      </c>
      <c r="J977" s="40">
        <f>[3]Лист_1!N811</f>
        <v>4900</v>
      </c>
      <c r="K977" s="13"/>
      <c r="L977" s="13">
        <v>1</v>
      </c>
      <c r="M977" s="13">
        <v>1</v>
      </c>
      <c r="N977" s="14"/>
      <c r="O977" s="14"/>
      <c r="P977" s="14"/>
      <c r="Q977" s="14"/>
      <c r="R977" s="14"/>
      <c r="S977" s="14"/>
    </row>
    <row r="978" spans="1:19" ht="52.15" customHeight="1" x14ac:dyDescent="0.2">
      <c r="A978" s="367" t="str">
        <f>[3]Лист_1!C812</f>
        <v>Знамя Пост №1</v>
      </c>
      <c r="B978" s="368"/>
      <c r="C978" s="368"/>
      <c r="D978" s="369"/>
      <c r="E978" s="13">
        <v>4120</v>
      </c>
      <c r="F978" s="13" t="s">
        <v>659</v>
      </c>
      <c r="G978" s="13"/>
      <c r="H978" s="13" t="str">
        <f>[3]Лист_1!J812</f>
        <v>П0000377</v>
      </c>
      <c r="I978" s="13">
        <v>2018</v>
      </c>
      <c r="J978" s="40">
        <f>[3]Лист_1!N812</f>
        <v>31860</v>
      </c>
      <c r="K978" s="13"/>
      <c r="L978" s="13">
        <v>1</v>
      </c>
      <c r="M978" s="13">
        <v>1</v>
      </c>
      <c r="N978" s="14"/>
      <c r="O978" s="14"/>
      <c r="P978" s="14"/>
      <c r="Q978" s="14"/>
      <c r="R978" s="14"/>
      <c r="S978" s="14"/>
    </row>
    <row r="979" spans="1:19" ht="52.15" customHeight="1" x14ac:dyDescent="0.2">
      <c r="A979" s="367" t="str">
        <f>[3]Лист_1!C813</f>
        <v>Интерактивная карта России</v>
      </c>
      <c r="B979" s="368"/>
      <c r="C979" s="368"/>
      <c r="D979" s="369"/>
      <c r="E979" s="13">
        <v>4121</v>
      </c>
      <c r="F979" s="13" t="s">
        <v>659</v>
      </c>
      <c r="G979" s="13"/>
      <c r="H979" s="13" t="str">
        <f>[3]Лист_1!J813</f>
        <v>П0000415</v>
      </c>
      <c r="I979" s="13">
        <v>2018</v>
      </c>
      <c r="J979" s="40">
        <f>[3]Лист_1!N813</f>
        <v>61378</v>
      </c>
      <c r="K979" s="13"/>
      <c r="L979" s="13">
        <v>1</v>
      </c>
      <c r="M979" s="13">
        <v>1</v>
      </c>
      <c r="N979" s="14"/>
      <c r="O979" s="14"/>
      <c r="P979" s="14"/>
      <c r="Q979" s="14"/>
      <c r="R979" s="14"/>
      <c r="S979" s="14"/>
    </row>
    <row r="980" spans="1:19" ht="52.15" customHeight="1" x14ac:dyDescent="0.2">
      <c r="A980" s="367" t="str">
        <f>[3]Лист_1!C814</f>
        <v>Флаг России</v>
      </c>
      <c r="B980" s="368"/>
      <c r="C980" s="368"/>
      <c r="D980" s="369"/>
      <c r="E980" s="13">
        <v>4122</v>
      </c>
      <c r="F980" s="13" t="s">
        <v>659</v>
      </c>
      <c r="G980" s="13"/>
      <c r="H980" s="13" t="str">
        <f>[3]Лист_1!J814</f>
        <v>П0000395</v>
      </c>
      <c r="I980" s="13">
        <v>2018</v>
      </c>
      <c r="J980" s="40">
        <f>[3]Лист_1!N814</f>
        <v>25740</v>
      </c>
      <c r="K980" s="13"/>
      <c r="L980" s="13">
        <v>1</v>
      </c>
      <c r="M980" s="13">
        <v>1</v>
      </c>
      <c r="N980" s="14"/>
      <c r="O980" s="14"/>
      <c r="P980" s="14"/>
      <c r="Q980" s="14"/>
      <c r="R980" s="14"/>
      <c r="S980" s="14"/>
    </row>
    <row r="981" spans="1:19" ht="52.15" customHeight="1" x14ac:dyDescent="0.2">
      <c r="A981" s="367" t="str">
        <f>[3]Лист_1!C815</f>
        <v>Флаг ММАУ МВСЦ Патриот</v>
      </c>
      <c r="B981" s="368"/>
      <c r="C981" s="368"/>
      <c r="D981" s="369"/>
      <c r="E981" s="13">
        <v>4123</v>
      </c>
      <c r="F981" s="13" t="s">
        <v>659</v>
      </c>
      <c r="G981" s="13"/>
      <c r="H981" s="13" t="str">
        <f>[3]Лист_1!J815</f>
        <v>П0000396</v>
      </c>
      <c r="I981" s="13">
        <v>2018</v>
      </c>
      <c r="J981" s="40">
        <f>[3]Лист_1!N815</f>
        <v>25740</v>
      </c>
      <c r="K981" s="13"/>
      <c r="L981" s="13">
        <v>1</v>
      </c>
      <c r="M981" s="13">
        <v>1</v>
      </c>
      <c r="N981" s="14"/>
      <c r="O981" s="14"/>
      <c r="P981" s="14"/>
      <c r="Q981" s="14"/>
      <c r="R981" s="14"/>
      <c r="S981" s="14"/>
    </row>
    <row r="982" spans="1:19" ht="52.15" customHeight="1" x14ac:dyDescent="0.2">
      <c r="A982" s="367" t="str">
        <f>[3]Лист_1!C816</f>
        <v>Флаг Патриот на флагштоке (кабинетный) с основанием на 1 флаг</v>
      </c>
      <c r="B982" s="368"/>
      <c r="C982" s="368"/>
      <c r="D982" s="369"/>
      <c r="E982" s="13">
        <v>4124</v>
      </c>
      <c r="F982" s="13" t="s">
        <v>738</v>
      </c>
      <c r="G982" s="13"/>
      <c r="H982" s="13" t="str">
        <f>[3]Лист_1!J816</f>
        <v>П0000424</v>
      </c>
      <c r="I982" s="13">
        <v>2018</v>
      </c>
      <c r="J982" s="40">
        <f>[3]Лист_1!N816</f>
        <v>23940</v>
      </c>
      <c r="K982" s="13"/>
      <c r="L982" s="13">
        <v>1</v>
      </c>
      <c r="M982" s="13">
        <v>1</v>
      </c>
      <c r="N982" s="14"/>
      <c r="O982" s="14"/>
      <c r="P982" s="14"/>
      <c r="Q982" s="14"/>
      <c r="R982" s="14"/>
      <c r="S982" s="14"/>
    </row>
    <row r="983" spans="1:19" ht="52.15" customHeight="1" x14ac:dyDescent="0.2">
      <c r="A983" s="367" t="str">
        <f>[3]Лист_1!C817</f>
        <v>Флаг Юнармия на флагштоке (кабинетный) с основанием на 1 флаг</v>
      </c>
      <c r="B983" s="368"/>
      <c r="C983" s="368"/>
      <c r="D983" s="369"/>
      <c r="E983" s="13">
        <v>4125</v>
      </c>
      <c r="F983" s="13" t="s">
        <v>738</v>
      </c>
      <c r="G983" s="13"/>
      <c r="H983" s="13" t="str">
        <f>[3]Лист_1!J817</f>
        <v>П0000425</v>
      </c>
      <c r="I983" s="13">
        <v>2018</v>
      </c>
      <c r="J983" s="40">
        <f>[3]Лист_1!N817</f>
        <v>23940</v>
      </c>
      <c r="K983" s="13"/>
      <c r="L983" s="13">
        <v>1</v>
      </c>
      <c r="M983" s="13">
        <v>1</v>
      </c>
      <c r="N983" s="14"/>
      <c r="O983" s="14"/>
      <c r="P983" s="14"/>
      <c r="Q983" s="14"/>
      <c r="R983" s="14"/>
      <c r="S983" s="14"/>
    </row>
    <row r="984" spans="1:19" ht="52.15" customHeight="1" x14ac:dyDescent="0.2">
      <c r="A984" s="367" t="str">
        <f>[3]Лист_1!C818</f>
        <v>Флаг РФ на флагштоке(кабинетный) с основанием на 1 флаг</v>
      </c>
      <c r="B984" s="368"/>
      <c r="C984" s="368"/>
      <c r="D984" s="369"/>
      <c r="E984" s="13">
        <v>4126</v>
      </c>
      <c r="F984" s="13" t="s">
        <v>738</v>
      </c>
      <c r="G984" s="13"/>
      <c r="H984" s="13" t="str">
        <f>[3]Лист_1!J818</f>
        <v>П0000423</v>
      </c>
      <c r="I984" s="13">
        <v>2018</v>
      </c>
      <c r="J984" s="40">
        <f>[3]Лист_1!N818</f>
        <v>23940</v>
      </c>
      <c r="K984" s="13"/>
      <c r="L984" s="13">
        <v>1</v>
      </c>
      <c r="M984" s="13">
        <v>1</v>
      </c>
      <c r="N984" s="14"/>
      <c r="O984" s="14"/>
      <c r="P984" s="14"/>
      <c r="Q984" s="14"/>
      <c r="R984" s="14"/>
      <c r="S984" s="14"/>
    </row>
    <row r="985" spans="1:19" ht="52.15" customHeight="1" x14ac:dyDescent="0.2">
      <c r="A985" s="367" t="str">
        <f>[3]Лист_1!C819</f>
        <v>Надувная фигура "Поворот"</v>
      </c>
      <c r="B985" s="368"/>
      <c r="C985" s="368"/>
      <c r="D985" s="369"/>
      <c r="E985" s="13">
        <v>4127</v>
      </c>
      <c r="F985" s="13" t="s">
        <v>557</v>
      </c>
      <c r="G985" s="13"/>
      <c r="H985" s="13" t="str">
        <f>[3]Лист_1!J819</f>
        <v>П0000764</v>
      </c>
      <c r="I985" s="13">
        <v>2023</v>
      </c>
      <c r="J985" s="40">
        <f>[3]Лист_1!N819</f>
        <v>23960</v>
      </c>
      <c r="K985" s="13"/>
      <c r="L985" s="13">
        <v>1</v>
      </c>
      <c r="M985" s="13">
        <v>1</v>
      </c>
      <c r="N985" s="14"/>
      <c r="O985" s="14"/>
      <c r="P985" s="14"/>
      <c r="Q985" s="14"/>
      <c r="R985" s="14"/>
      <c r="S985" s="14"/>
    </row>
    <row r="986" spans="1:19" ht="52.15" customHeight="1" x14ac:dyDescent="0.2">
      <c r="A986" s="367" t="str">
        <f>[3]Лист_1!C820</f>
        <v>Надувная фигура "Бочка большая"</v>
      </c>
      <c r="B986" s="368"/>
      <c r="C986" s="368"/>
      <c r="D986" s="369"/>
      <c r="E986" s="13">
        <v>4128</v>
      </c>
      <c r="F986" s="13" t="s">
        <v>557</v>
      </c>
      <c r="G986" s="13"/>
      <c r="H986" s="13" t="str">
        <f>[3]Лист_1!J820</f>
        <v>П0001059</v>
      </c>
      <c r="I986" s="13">
        <v>2024</v>
      </c>
      <c r="J986" s="40">
        <f>[3]Лист_1!N820</f>
        <v>16400</v>
      </c>
      <c r="K986" s="13"/>
      <c r="L986" s="13">
        <v>1</v>
      </c>
      <c r="M986" s="13">
        <v>1</v>
      </c>
      <c r="N986" s="14"/>
      <c r="O986" s="14"/>
      <c r="P986" s="14"/>
      <c r="Q986" s="14"/>
      <c r="R986" s="14"/>
      <c r="S986" s="14"/>
    </row>
    <row r="987" spans="1:19" ht="52.15" customHeight="1" x14ac:dyDescent="0.2">
      <c r="A987" s="367" t="str">
        <f>[3]Лист_1!C821</f>
        <v>Надувная фигура "Бочка большая"</v>
      </c>
      <c r="B987" s="368"/>
      <c r="C987" s="368"/>
      <c r="D987" s="369"/>
      <c r="E987" s="13">
        <v>4129</v>
      </c>
      <c r="F987" s="13" t="s">
        <v>557</v>
      </c>
      <c r="G987" s="13"/>
      <c r="H987" s="13" t="str">
        <f>[3]Лист_1!J821</f>
        <v>П0001058</v>
      </c>
      <c r="I987" s="13">
        <v>2024</v>
      </c>
      <c r="J987" s="40">
        <f>[3]Лист_1!N821</f>
        <v>16400</v>
      </c>
      <c r="K987" s="13"/>
      <c r="L987" s="13">
        <v>1</v>
      </c>
      <c r="M987" s="13">
        <v>1</v>
      </c>
      <c r="N987" s="14"/>
      <c r="O987" s="14"/>
      <c r="P987" s="14"/>
      <c r="Q987" s="14"/>
      <c r="R987" s="14"/>
      <c r="S987" s="14"/>
    </row>
    <row r="988" spans="1:19" ht="52.15" customHeight="1" x14ac:dyDescent="0.2">
      <c r="A988" s="367" t="str">
        <f>[3]Лист_1!C822</f>
        <v>Надувная фигура "Бочка малая"</v>
      </c>
      <c r="B988" s="368"/>
      <c r="C988" s="368"/>
      <c r="D988" s="369"/>
      <c r="E988" s="13">
        <v>4130</v>
      </c>
      <c r="F988" s="13" t="s">
        <v>557</v>
      </c>
      <c r="G988" s="13"/>
      <c r="H988" s="13" t="str">
        <f>[3]Лист_1!J822</f>
        <v>П0001056</v>
      </c>
      <c r="I988" s="13">
        <v>2024</v>
      </c>
      <c r="J988" s="40">
        <f>[3]Лист_1!N822</f>
        <v>11448</v>
      </c>
      <c r="K988" s="13"/>
      <c r="L988" s="13">
        <v>1</v>
      </c>
      <c r="M988" s="13">
        <v>1</v>
      </c>
      <c r="N988" s="14"/>
      <c r="O988" s="14"/>
      <c r="P988" s="14"/>
      <c r="Q988" s="14"/>
      <c r="R988" s="14"/>
      <c r="S988" s="14"/>
    </row>
    <row r="989" spans="1:19" ht="52.15" customHeight="1" x14ac:dyDescent="0.2">
      <c r="A989" s="370" t="str">
        <f>[3]Лист_1!C823</f>
        <v>Надувная фигура "Бочка малая"</v>
      </c>
      <c r="B989" s="370"/>
      <c r="C989" s="370"/>
      <c r="D989" s="370"/>
      <c r="E989" s="13">
        <v>4131</v>
      </c>
      <c r="F989" s="13" t="s">
        <v>557</v>
      </c>
      <c r="G989" s="103"/>
      <c r="H989" s="103" t="str">
        <f>[3]Лист_1!J823</f>
        <v>П0001057</v>
      </c>
      <c r="I989" s="13">
        <v>2024</v>
      </c>
      <c r="J989" s="104">
        <f>[3]Лист_1!N823</f>
        <v>11448</v>
      </c>
      <c r="K989" s="103"/>
      <c r="L989" s="13">
        <v>1</v>
      </c>
      <c r="M989" s="13">
        <v>1</v>
      </c>
      <c r="N989" s="14"/>
      <c r="O989" s="14"/>
      <c r="P989" s="14"/>
      <c r="Q989" s="14"/>
      <c r="R989" s="14"/>
      <c r="S989" s="14"/>
    </row>
    <row r="990" spans="1:19" x14ac:dyDescent="0.2">
      <c r="A990" s="333" t="s">
        <v>686</v>
      </c>
      <c r="B990" s="333"/>
      <c r="C990" s="333"/>
      <c r="D990" s="333"/>
      <c r="E990" s="13">
        <v>4200</v>
      </c>
      <c r="F990" s="52"/>
      <c r="G990" s="52"/>
      <c r="H990" s="52"/>
      <c r="I990" s="52"/>
      <c r="J990" s="52"/>
      <c r="K990" s="52"/>
      <c r="L990" s="14"/>
      <c r="M990" s="14"/>
      <c r="N990" s="14"/>
      <c r="O990" s="14"/>
      <c r="P990" s="14"/>
      <c r="Q990" s="14"/>
      <c r="R990" s="14"/>
      <c r="S990" s="14"/>
    </row>
    <row r="991" spans="1:19" x14ac:dyDescent="0.2">
      <c r="A991" s="300" t="s">
        <v>161</v>
      </c>
      <c r="B991" s="300"/>
      <c r="C991" s="300"/>
      <c r="D991" s="300"/>
      <c r="E991" s="13">
        <v>9000</v>
      </c>
      <c r="F991" s="42"/>
      <c r="G991" s="42"/>
      <c r="H991" s="42"/>
      <c r="I991" s="42"/>
      <c r="J991" s="42"/>
      <c r="K991" s="42"/>
      <c r="L991" s="14"/>
      <c r="M991" s="14"/>
      <c r="N991" s="14"/>
      <c r="O991" s="14"/>
      <c r="P991" s="14"/>
      <c r="Q991" s="14"/>
      <c r="R991" s="14"/>
      <c r="S991" s="14"/>
    </row>
    <row r="992" spans="1:19" x14ac:dyDescent="0.2">
      <c r="A992" s="300" t="s">
        <v>161</v>
      </c>
      <c r="B992" s="300"/>
      <c r="C992" s="300"/>
      <c r="D992" s="300"/>
      <c r="E992" s="13">
        <v>9000</v>
      </c>
      <c r="F992" s="14"/>
      <c r="G992" s="14"/>
      <c r="H992" s="14"/>
      <c r="I992" s="14"/>
      <c r="J992" s="40">
        <f>J964+J486+J224</f>
        <v>13214648.459999999</v>
      </c>
      <c r="K992" s="40">
        <f t="shared" ref="K992:M992" si="25">K964+K486+K224</f>
        <v>117760.75999999998</v>
      </c>
      <c r="L992" s="13">
        <f t="shared" si="25"/>
        <v>749</v>
      </c>
      <c r="M992" s="13">
        <f t="shared" si="25"/>
        <v>749</v>
      </c>
      <c r="N992" s="14"/>
      <c r="O992" s="14"/>
      <c r="P992" s="14"/>
      <c r="Q992" s="14"/>
      <c r="R992" s="81"/>
      <c r="S992" s="81"/>
    </row>
    <row r="994" spans="1:19" s="79" customFormat="1" x14ac:dyDescent="0.25">
      <c r="A994" s="112" t="s">
        <v>669</v>
      </c>
      <c r="B994" s="112"/>
      <c r="C994" s="112"/>
      <c r="D994" s="112"/>
      <c r="E994" s="112" t="s">
        <v>250</v>
      </c>
      <c r="F994" s="348" t="s">
        <v>696</v>
      </c>
      <c r="G994" s="348"/>
      <c r="H994" s="348"/>
      <c r="I994" s="348"/>
      <c r="J994" s="348"/>
      <c r="K994" s="348"/>
      <c r="L994" s="348"/>
      <c r="M994" s="348"/>
      <c r="N994" s="348"/>
      <c r="O994" s="348"/>
      <c r="P994" s="348"/>
      <c r="Q994" s="348"/>
    </row>
    <row r="995" spans="1:19" s="79" customFormat="1" x14ac:dyDescent="0.25">
      <c r="A995" s="112"/>
      <c r="B995" s="112"/>
      <c r="C995" s="112"/>
      <c r="D995" s="112"/>
      <c r="E995" s="112"/>
      <c r="F995" s="112" t="s">
        <v>697</v>
      </c>
      <c r="G995" s="112"/>
      <c r="H995" s="112" t="s">
        <v>698</v>
      </c>
      <c r="I995" s="112"/>
      <c r="J995" s="112" t="s">
        <v>699</v>
      </c>
      <c r="K995" s="112"/>
      <c r="L995" s="112" t="s">
        <v>700</v>
      </c>
      <c r="M995" s="112"/>
      <c r="N995" s="112" t="s">
        <v>701</v>
      </c>
      <c r="O995" s="112"/>
      <c r="P995" s="112" t="s">
        <v>702</v>
      </c>
      <c r="Q995" s="112"/>
    </row>
    <row r="996" spans="1:19" s="79" customFormat="1" ht="55.5" customHeight="1" x14ac:dyDescent="0.25">
      <c r="A996" s="112"/>
      <c r="B996" s="112"/>
      <c r="C996" s="112"/>
      <c r="D996" s="112"/>
      <c r="E996" s="112"/>
      <c r="F996" s="12" t="s">
        <v>703</v>
      </c>
      <c r="G996" s="12" t="s">
        <v>704</v>
      </c>
      <c r="H996" s="12" t="s">
        <v>703</v>
      </c>
      <c r="I996" s="12" t="s">
        <v>704</v>
      </c>
      <c r="J996" s="12" t="s">
        <v>703</v>
      </c>
      <c r="K996" s="12" t="s">
        <v>704</v>
      </c>
      <c r="L996" s="12" t="s">
        <v>703</v>
      </c>
      <c r="M996" s="12" t="s">
        <v>704</v>
      </c>
      <c r="N996" s="12" t="s">
        <v>703</v>
      </c>
      <c r="O996" s="12" t="s">
        <v>704</v>
      </c>
      <c r="P996" s="12" t="s">
        <v>703</v>
      </c>
      <c r="Q996" s="12" t="s">
        <v>704</v>
      </c>
    </row>
    <row r="997" spans="1:19" s="79" customFormat="1" x14ac:dyDescent="0.25">
      <c r="A997" s="112">
        <v>1</v>
      </c>
      <c r="B997" s="112"/>
      <c r="C997" s="112"/>
      <c r="D997" s="112"/>
      <c r="E997" s="12">
        <v>2</v>
      </c>
      <c r="F997" s="12">
        <v>17</v>
      </c>
      <c r="G997" s="12">
        <v>18</v>
      </c>
      <c r="H997" s="12">
        <v>19</v>
      </c>
      <c r="I997" s="12">
        <v>20</v>
      </c>
      <c r="J997" s="12">
        <v>21</v>
      </c>
      <c r="K997" s="12">
        <v>22</v>
      </c>
      <c r="L997" s="12">
        <v>23</v>
      </c>
      <c r="M997" s="12">
        <v>24</v>
      </c>
      <c r="N997" s="12">
        <v>25</v>
      </c>
      <c r="O997" s="12">
        <v>26</v>
      </c>
      <c r="P997" s="12">
        <v>27</v>
      </c>
      <c r="Q997" s="12">
        <v>28</v>
      </c>
    </row>
    <row r="998" spans="1:19" ht="31.5" customHeight="1" x14ac:dyDescent="0.2">
      <c r="A998" s="333" t="s">
        <v>683</v>
      </c>
      <c r="B998" s="333"/>
      <c r="C998" s="333"/>
      <c r="D998" s="333"/>
      <c r="E998" s="13">
        <v>1000</v>
      </c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</row>
    <row r="999" spans="1:19" x14ac:dyDescent="0.2">
      <c r="A999" s="333" t="s">
        <v>180</v>
      </c>
      <c r="B999" s="333"/>
      <c r="C999" s="333"/>
      <c r="D999" s="333"/>
      <c r="E999" s="115">
        <v>1100</v>
      </c>
      <c r="F999" s="337"/>
      <c r="G999" s="337"/>
      <c r="H999" s="337"/>
      <c r="I999" s="337"/>
      <c r="J999" s="337"/>
      <c r="K999" s="337"/>
      <c r="L999" s="337"/>
      <c r="M999" s="337"/>
      <c r="N999" s="337"/>
      <c r="O999" s="337"/>
      <c r="P999" s="337"/>
      <c r="Q999" s="337"/>
    </row>
    <row r="1000" spans="1:19" x14ac:dyDescent="0.2">
      <c r="A1000" s="333" t="s">
        <v>684</v>
      </c>
      <c r="B1000" s="333"/>
      <c r="C1000" s="333"/>
      <c r="D1000" s="333"/>
      <c r="E1000" s="115"/>
      <c r="F1000" s="337"/>
      <c r="G1000" s="337"/>
      <c r="H1000" s="337"/>
      <c r="I1000" s="337"/>
      <c r="J1000" s="337"/>
      <c r="K1000" s="337"/>
      <c r="L1000" s="337"/>
      <c r="M1000" s="337"/>
      <c r="N1000" s="337"/>
      <c r="O1000" s="337"/>
      <c r="P1000" s="337"/>
      <c r="Q1000" s="337"/>
    </row>
    <row r="1001" spans="1:19" x14ac:dyDescent="0.2">
      <c r="A1001" s="333" t="s">
        <v>179</v>
      </c>
      <c r="B1001" s="333"/>
      <c r="C1001" s="333"/>
      <c r="D1001" s="333"/>
      <c r="E1001" s="115">
        <v>1110</v>
      </c>
      <c r="F1001" s="337"/>
      <c r="G1001" s="337"/>
      <c r="H1001" s="337"/>
      <c r="I1001" s="337"/>
      <c r="J1001" s="337"/>
      <c r="K1001" s="337"/>
      <c r="L1001" s="337"/>
      <c r="M1001" s="337"/>
      <c r="N1001" s="337"/>
      <c r="O1001" s="337"/>
      <c r="P1001" s="337"/>
      <c r="Q1001" s="337"/>
    </row>
    <row r="1002" spans="1:19" ht="44.25" customHeight="1" x14ac:dyDescent="0.2">
      <c r="A1002" s="333" t="s">
        <v>685</v>
      </c>
      <c r="B1002" s="333"/>
      <c r="C1002" s="333"/>
      <c r="D1002" s="333"/>
      <c r="E1002" s="115"/>
      <c r="F1002" s="337"/>
      <c r="G1002" s="337"/>
      <c r="H1002" s="337"/>
      <c r="I1002" s="337"/>
      <c r="J1002" s="337"/>
      <c r="K1002" s="337"/>
      <c r="L1002" s="337"/>
      <c r="M1002" s="337"/>
      <c r="N1002" s="337"/>
      <c r="O1002" s="337"/>
      <c r="P1002" s="337"/>
      <c r="Q1002" s="337"/>
    </row>
    <row r="1003" spans="1:19" x14ac:dyDescent="0.2">
      <c r="A1003" s="349"/>
      <c r="B1003" s="349"/>
      <c r="C1003" s="349"/>
      <c r="D1003" s="349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</row>
    <row r="1004" spans="1:19" x14ac:dyDescent="0.2">
      <c r="A1004" s="333" t="s">
        <v>686</v>
      </c>
      <c r="B1004" s="333"/>
      <c r="C1004" s="333"/>
      <c r="D1004" s="333"/>
      <c r="E1004" s="13">
        <v>1200</v>
      </c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</row>
    <row r="1005" spans="1:19" x14ac:dyDescent="0.2">
      <c r="A1005" s="333" t="s">
        <v>687</v>
      </c>
      <c r="B1005" s="333"/>
      <c r="C1005" s="333"/>
      <c r="D1005" s="333"/>
      <c r="E1005" s="13">
        <v>2000</v>
      </c>
      <c r="F1005" s="13">
        <f>SUM(F1010:F1265)</f>
        <v>66</v>
      </c>
      <c r="G1005" s="40">
        <f t="shared" ref="G1005:Q1005" si="26">SUM(G1010:G1265)</f>
        <v>897494.17999999993</v>
      </c>
      <c r="H1005" s="13">
        <f t="shared" si="26"/>
        <v>39</v>
      </c>
      <c r="I1005" s="40">
        <f t="shared" si="26"/>
        <v>947419.40000000014</v>
      </c>
      <c r="J1005" s="13">
        <f t="shared" si="26"/>
        <v>31</v>
      </c>
      <c r="K1005" s="40">
        <f t="shared" si="26"/>
        <v>701545.49</v>
      </c>
      <c r="L1005" s="13">
        <f t="shared" si="26"/>
        <v>49</v>
      </c>
      <c r="M1005" s="40">
        <f t="shared" si="26"/>
        <v>943493.04</v>
      </c>
      <c r="N1005" s="13">
        <f t="shared" si="26"/>
        <v>61</v>
      </c>
      <c r="O1005" s="40">
        <f t="shared" si="26"/>
        <v>1927328</v>
      </c>
      <c r="P1005" s="13">
        <f t="shared" si="26"/>
        <v>10</v>
      </c>
      <c r="Q1005" s="40">
        <f t="shared" si="26"/>
        <v>437939</v>
      </c>
      <c r="S1005" s="93"/>
    </row>
    <row r="1006" spans="1:19" x14ac:dyDescent="0.2">
      <c r="A1006" s="333" t="s">
        <v>180</v>
      </c>
      <c r="B1006" s="333"/>
      <c r="C1006" s="333"/>
      <c r="D1006" s="333"/>
      <c r="E1006" s="115">
        <v>2100</v>
      </c>
      <c r="F1006" s="115">
        <f>F1005</f>
        <v>66</v>
      </c>
      <c r="G1006" s="371">
        <f t="shared" ref="G1006:Q1006" si="27">G1005</f>
        <v>897494.17999999993</v>
      </c>
      <c r="H1006" s="115">
        <f t="shared" si="27"/>
        <v>39</v>
      </c>
      <c r="I1006" s="371">
        <f t="shared" si="27"/>
        <v>947419.40000000014</v>
      </c>
      <c r="J1006" s="115">
        <f t="shared" si="27"/>
        <v>31</v>
      </c>
      <c r="K1006" s="371">
        <f t="shared" si="27"/>
        <v>701545.49</v>
      </c>
      <c r="L1006" s="115">
        <f t="shared" si="27"/>
        <v>49</v>
      </c>
      <c r="M1006" s="371">
        <f t="shared" si="27"/>
        <v>943493.04</v>
      </c>
      <c r="N1006" s="115">
        <f t="shared" si="27"/>
        <v>61</v>
      </c>
      <c r="O1006" s="371">
        <f t="shared" si="27"/>
        <v>1927328</v>
      </c>
      <c r="P1006" s="115">
        <f t="shared" si="27"/>
        <v>10</v>
      </c>
      <c r="Q1006" s="371">
        <f t="shared" si="27"/>
        <v>437939</v>
      </c>
    </row>
    <row r="1007" spans="1:19" x14ac:dyDescent="0.2">
      <c r="A1007" s="333" t="s">
        <v>684</v>
      </c>
      <c r="B1007" s="333"/>
      <c r="C1007" s="333"/>
      <c r="D1007" s="333"/>
      <c r="E1007" s="115"/>
      <c r="F1007" s="115"/>
      <c r="G1007" s="371"/>
      <c r="H1007" s="115"/>
      <c r="I1007" s="371"/>
      <c r="J1007" s="115"/>
      <c r="K1007" s="371"/>
      <c r="L1007" s="115"/>
      <c r="M1007" s="371"/>
      <c r="N1007" s="115"/>
      <c r="O1007" s="371"/>
      <c r="P1007" s="115"/>
      <c r="Q1007" s="371"/>
    </row>
    <row r="1008" spans="1:19" x14ac:dyDescent="0.2">
      <c r="A1008" s="333" t="s">
        <v>179</v>
      </c>
      <c r="B1008" s="333"/>
      <c r="C1008" s="333"/>
      <c r="D1008" s="333"/>
      <c r="E1008" s="115">
        <v>2110</v>
      </c>
      <c r="F1008" s="115">
        <f>F1005</f>
        <v>66</v>
      </c>
      <c r="G1008" s="371">
        <f t="shared" ref="G1008:Q1008" si="28">G1005</f>
        <v>897494.17999999993</v>
      </c>
      <c r="H1008" s="115">
        <f t="shared" si="28"/>
        <v>39</v>
      </c>
      <c r="I1008" s="371">
        <f t="shared" si="28"/>
        <v>947419.40000000014</v>
      </c>
      <c r="J1008" s="115">
        <f t="shared" si="28"/>
        <v>31</v>
      </c>
      <c r="K1008" s="371">
        <f t="shared" si="28"/>
        <v>701545.49</v>
      </c>
      <c r="L1008" s="115">
        <f t="shared" si="28"/>
        <v>49</v>
      </c>
      <c r="M1008" s="371">
        <f t="shared" si="28"/>
        <v>943493.04</v>
      </c>
      <c r="N1008" s="115">
        <f t="shared" si="28"/>
        <v>61</v>
      </c>
      <c r="O1008" s="371">
        <f t="shared" si="28"/>
        <v>1927328</v>
      </c>
      <c r="P1008" s="115">
        <f t="shared" si="28"/>
        <v>10</v>
      </c>
      <c r="Q1008" s="371">
        <f t="shared" si="28"/>
        <v>437939</v>
      </c>
    </row>
    <row r="1009" spans="1:17" ht="44.25" customHeight="1" x14ac:dyDescent="0.2">
      <c r="A1009" s="333" t="s">
        <v>685</v>
      </c>
      <c r="B1009" s="333"/>
      <c r="C1009" s="333"/>
      <c r="D1009" s="333"/>
      <c r="E1009" s="115"/>
      <c r="F1009" s="115"/>
      <c r="G1009" s="371"/>
      <c r="H1009" s="115"/>
      <c r="I1009" s="371"/>
      <c r="J1009" s="115"/>
      <c r="K1009" s="371"/>
      <c r="L1009" s="115"/>
      <c r="M1009" s="371"/>
      <c r="N1009" s="115"/>
      <c r="O1009" s="371"/>
      <c r="P1009" s="115"/>
      <c r="Q1009" s="371"/>
    </row>
    <row r="1010" spans="1:17" ht="52.15" customHeight="1" x14ac:dyDescent="0.2">
      <c r="A1010" s="367" t="str">
        <f t="shared" ref="A1010:A1073" si="29">A229</f>
        <v>Регистратор для видеозаписи DAHUA</v>
      </c>
      <c r="B1010" s="368"/>
      <c r="C1010" s="368"/>
      <c r="D1010" s="369"/>
      <c r="E1010" s="13">
        <v>2111</v>
      </c>
      <c r="F1010" s="13"/>
      <c r="G1010" s="40"/>
      <c r="H1010" s="13"/>
      <c r="I1010" s="40"/>
      <c r="J1010" s="13"/>
      <c r="K1010" s="40"/>
      <c r="L1010" s="13"/>
      <c r="M1010" s="40"/>
      <c r="N1010" s="13"/>
      <c r="O1010" s="40"/>
      <c r="P1010" s="13">
        <v>1</v>
      </c>
      <c r="Q1010" s="40">
        <v>12000</v>
      </c>
    </row>
    <row r="1011" spans="1:17" ht="52.15" customHeight="1" x14ac:dyDescent="0.2">
      <c r="A1011" s="367" t="str">
        <f t="shared" si="29"/>
        <v>Макет оружия ВПО-927 ОП СКС</v>
      </c>
      <c r="B1011" s="368"/>
      <c r="C1011" s="368"/>
      <c r="D1011" s="369"/>
      <c r="E1011" s="13">
        <v>2112</v>
      </c>
      <c r="F1011" s="13"/>
      <c r="G1011" s="40"/>
      <c r="H1011" s="13"/>
      <c r="I1011" s="40"/>
      <c r="J1011" s="13"/>
      <c r="K1011" s="40"/>
      <c r="L1011" s="13">
        <v>1</v>
      </c>
      <c r="M1011" s="40">
        <v>18000</v>
      </c>
      <c r="N1011" s="13"/>
      <c r="O1011" s="40"/>
      <c r="P1011" s="13"/>
      <c r="Q1011" s="40"/>
    </row>
    <row r="1012" spans="1:17" ht="52.15" customHeight="1" x14ac:dyDescent="0.2">
      <c r="A1012" s="367" t="str">
        <f t="shared" si="29"/>
        <v>Макет оружия ВПО-927 ОП СКС</v>
      </c>
      <c r="B1012" s="368"/>
      <c r="C1012" s="368"/>
      <c r="D1012" s="369"/>
      <c r="E1012" s="13">
        <v>2113</v>
      </c>
      <c r="F1012" s="13"/>
      <c r="G1012" s="40"/>
      <c r="H1012" s="13"/>
      <c r="I1012" s="40"/>
      <c r="J1012" s="13"/>
      <c r="K1012" s="40"/>
      <c r="L1012" s="13">
        <v>1</v>
      </c>
      <c r="M1012" s="40">
        <v>18000</v>
      </c>
      <c r="N1012" s="13"/>
      <c r="O1012" s="40"/>
      <c r="P1012" s="13"/>
      <c r="Q1012" s="40"/>
    </row>
    <row r="1013" spans="1:17" ht="52.15" customHeight="1" x14ac:dyDescent="0.2">
      <c r="A1013" s="367" t="str">
        <f t="shared" si="29"/>
        <v>Макет оружия ВПО-927 ОП СКС</v>
      </c>
      <c r="B1013" s="368"/>
      <c r="C1013" s="368"/>
      <c r="D1013" s="369"/>
      <c r="E1013" s="13">
        <v>2114</v>
      </c>
      <c r="F1013" s="13"/>
      <c r="G1013" s="40"/>
      <c r="H1013" s="13"/>
      <c r="I1013" s="40"/>
      <c r="J1013" s="13"/>
      <c r="K1013" s="40"/>
      <c r="L1013" s="13">
        <v>1</v>
      </c>
      <c r="M1013" s="40">
        <v>18000</v>
      </c>
      <c r="N1013" s="13"/>
      <c r="O1013" s="40"/>
      <c r="P1013" s="13"/>
      <c r="Q1013" s="40"/>
    </row>
    <row r="1014" spans="1:17" ht="52.15" customHeight="1" x14ac:dyDescent="0.2">
      <c r="A1014" s="367" t="str">
        <f t="shared" si="29"/>
        <v>Макет оружия ВПО-927 ОП СКС</v>
      </c>
      <c r="B1014" s="368"/>
      <c r="C1014" s="368"/>
      <c r="D1014" s="369"/>
      <c r="E1014" s="13">
        <v>2115</v>
      </c>
      <c r="F1014" s="13"/>
      <c r="G1014" s="40"/>
      <c r="H1014" s="13"/>
      <c r="I1014" s="40"/>
      <c r="J1014" s="13"/>
      <c r="K1014" s="40"/>
      <c r="L1014" s="13">
        <v>1</v>
      </c>
      <c r="M1014" s="40">
        <v>18000</v>
      </c>
      <c r="N1014" s="13"/>
      <c r="O1014" s="40"/>
      <c r="P1014" s="13"/>
      <c r="Q1014" s="40"/>
    </row>
    <row r="1015" spans="1:17" ht="52.15" customHeight="1" x14ac:dyDescent="0.2">
      <c r="A1015" s="367" t="str">
        <f t="shared" si="29"/>
        <v>Макет оружия ВПО-927 ОП СКС</v>
      </c>
      <c r="B1015" s="368"/>
      <c r="C1015" s="368"/>
      <c r="D1015" s="369"/>
      <c r="E1015" s="13">
        <v>2116</v>
      </c>
      <c r="F1015" s="13"/>
      <c r="G1015" s="40"/>
      <c r="H1015" s="13"/>
      <c r="I1015" s="40"/>
      <c r="J1015" s="13"/>
      <c r="K1015" s="40"/>
      <c r="L1015" s="13">
        <v>1</v>
      </c>
      <c r="M1015" s="40">
        <v>18000</v>
      </c>
      <c r="N1015" s="13"/>
      <c r="O1015" s="40"/>
      <c r="P1015" s="13"/>
      <c r="Q1015" s="40"/>
    </row>
    <row r="1016" spans="1:17" ht="52.15" customHeight="1" x14ac:dyDescent="0.2">
      <c r="A1016" s="367" t="str">
        <f t="shared" si="29"/>
        <v>Макет оружия ВПО-927 ОП СКС</v>
      </c>
      <c r="B1016" s="368"/>
      <c r="C1016" s="368"/>
      <c r="D1016" s="369"/>
      <c r="E1016" s="13">
        <v>2117</v>
      </c>
      <c r="F1016" s="13"/>
      <c r="G1016" s="40"/>
      <c r="H1016" s="13"/>
      <c r="I1016" s="40"/>
      <c r="J1016" s="13"/>
      <c r="K1016" s="40"/>
      <c r="L1016" s="13">
        <v>1</v>
      </c>
      <c r="M1016" s="40">
        <v>18000</v>
      </c>
      <c r="N1016" s="13"/>
      <c r="O1016" s="40"/>
      <c r="P1016" s="13"/>
      <c r="Q1016" s="40"/>
    </row>
    <row r="1017" spans="1:17" ht="52.15" customHeight="1" x14ac:dyDescent="0.2">
      <c r="A1017" s="367" t="str">
        <f t="shared" si="29"/>
        <v>ММГ "АК" Автомат Калашникова</v>
      </c>
      <c r="B1017" s="368"/>
      <c r="C1017" s="368"/>
      <c r="D1017" s="369"/>
      <c r="E1017" s="13">
        <v>2118</v>
      </c>
      <c r="F1017" s="13"/>
      <c r="G1017" s="40"/>
      <c r="H1017" s="13"/>
      <c r="I1017" s="40"/>
      <c r="J1017" s="13"/>
      <c r="K1017" s="40"/>
      <c r="L1017" s="13">
        <v>1</v>
      </c>
      <c r="M1017" s="40">
        <v>13604.13</v>
      </c>
      <c r="N1017" s="13"/>
      <c r="O1017" s="40"/>
      <c r="P1017" s="13"/>
      <c r="Q1017" s="40"/>
    </row>
    <row r="1018" spans="1:17" ht="52.15" customHeight="1" x14ac:dyDescent="0.2">
      <c r="A1018" s="367" t="str">
        <f t="shared" si="29"/>
        <v>Макет оружия ВПО-927 ОП СКС</v>
      </c>
      <c r="B1018" s="368"/>
      <c r="C1018" s="368"/>
      <c r="D1018" s="369"/>
      <c r="E1018" s="13">
        <v>2119</v>
      </c>
      <c r="F1018" s="13"/>
      <c r="G1018" s="40"/>
      <c r="H1018" s="13"/>
      <c r="I1018" s="40"/>
      <c r="J1018" s="13"/>
      <c r="K1018" s="40"/>
      <c r="L1018" s="13">
        <v>1</v>
      </c>
      <c r="M1018" s="40">
        <v>18000</v>
      </c>
      <c r="N1018" s="13"/>
      <c r="O1018" s="40"/>
      <c r="P1018" s="13"/>
      <c r="Q1018" s="40"/>
    </row>
    <row r="1019" spans="1:17" ht="52.15" customHeight="1" x14ac:dyDescent="0.2">
      <c r="A1019" s="367" t="str">
        <f t="shared" si="29"/>
        <v>ММГ "АК" Автомат Калашникова</v>
      </c>
      <c r="B1019" s="368"/>
      <c r="C1019" s="368"/>
      <c r="D1019" s="369"/>
      <c r="E1019" s="13">
        <v>2120</v>
      </c>
      <c r="F1019" s="13"/>
      <c r="G1019" s="40"/>
      <c r="H1019" s="13"/>
      <c r="I1019" s="40"/>
      <c r="J1019" s="13"/>
      <c r="K1019" s="40"/>
      <c r="L1019" s="13">
        <v>1</v>
      </c>
      <c r="M1019" s="40">
        <v>13604.13</v>
      </c>
      <c r="N1019" s="13"/>
      <c r="O1019" s="40"/>
      <c r="P1019" s="13"/>
      <c r="Q1019" s="40"/>
    </row>
    <row r="1020" spans="1:17" ht="52.15" customHeight="1" x14ac:dyDescent="0.2">
      <c r="A1020" s="367" t="str">
        <f t="shared" si="29"/>
        <v>ММГ "АК" Автомат Калашникова</v>
      </c>
      <c r="B1020" s="368"/>
      <c r="C1020" s="368"/>
      <c r="D1020" s="369"/>
      <c r="E1020" s="13">
        <v>2121</v>
      </c>
      <c r="F1020" s="13"/>
      <c r="G1020" s="40"/>
      <c r="H1020" s="13"/>
      <c r="I1020" s="40"/>
      <c r="J1020" s="13"/>
      <c r="K1020" s="40"/>
      <c r="L1020" s="13">
        <v>1</v>
      </c>
      <c r="M1020" s="40">
        <v>13604.13</v>
      </c>
      <c r="N1020" s="13"/>
      <c r="O1020" s="40"/>
      <c r="P1020" s="13"/>
      <c r="Q1020" s="40"/>
    </row>
    <row r="1021" spans="1:17" ht="52.15" customHeight="1" x14ac:dyDescent="0.2">
      <c r="A1021" s="367" t="str">
        <f t="shared" si="29"/>
        <v>ММГ "АК" Автомат Калашникова</v>
      </c>
      <c r="B1021" s="368"/>
      <c r="C1021" s="368"/>
      <c r="D1021" s="369"/>
      <c r="E1021" s="13">
        <v>2122</v>
      </c>
      <c r="F1021" s="13"/>
      <c r="G1021" s="40"/>
      <c r="H1021" s="13"/>
      <c r="I1021" s="40"/>
      <c r="J1021" s="13"/>
      <c r="K1021" s="40"/>
      <c r="L1021" s="13">
        <v>1</v>
      </c>
      <c r="M1021" s="40">
        <v>13604.13</v>
      </c>
      <c r="N1021" s="13"/>
      <c r="O1021" s="40"/>
      <c r="P1021" s="13"/>
      <c r="Q1021" s="40"/>
    </row>
    <row r="1022" spans="1:17" ht="52.15" customHeight="1" x14ac:dyDescent="0.2">
      <c r="A1022" s="367" t="str">
        <f t="shared" si="29"/>
        <v>Макет оружия ВПО-927 ОП СКС</v>
      </c>
      <c r="B1022" s="368"/>
      <c r="C1022" s="368"/>
      <c r="D1022" s="369"/>
      <c r="E1022" s="13">
        <v>2123</v>
      </c>
      <c r="F1022" s="13"/>
      <c r="G1022" s="40"/>
      <c r="H1022" s="13"/>
      <c r="I1022" s="40"/>
      <c r="J1022" s="13"/>
      <c r="K1022" s="40"/>
      <c r="L1022" s="13">
        <v>1</v>
      </c>
      <c r="M1022" s="40">
        <v>18000</v>
      </c>
      <c r="N1022" s="13"/>
      <c r="O1022" s="40"/>
      <c r="P1022" s="13"/>
      <c r="Q1022" s="40"/>
    </row>
    <row r="1023" spans="1:17" ht="52.15" customHeight="1" x14ac:dyDescent="0.2">
      <c r="A1023" s="367" t="str">
        <f t="shared" si="29"/>
        <v>ММГ "АК" Автомат Калашникова</v>
      </c>
      <c r="B1023" s="368"/>
      <c r="C1023" s="368"/>
      <c r="D1023" s="369"/>
      <c r="E1023" s="13">
        <v>2124</v>
      </c>
      <c r="F1023" s="13"/>
      <c r="G1023" s="40"/>
      <c r="H1023" s="13"/>
      <c r="I1023" s="40"/>
      <c r="J1023" s="13"/>
      <c r="K1023" s="40"/>
      <c r="L1023" s="13">
        <v>1</v>
      </c>
      <c r="M1023" s="40">
        <v>13604.13</v>
      </c>
      <c r="N1023" s="13"/>
      <c r="O1023" s="40"/>
      <c r="P1023" s="13"/>
      <c r="Q1023" s="40"/>
    </row>
    <row r="1024" spans="1:17" ht="52.15" customHeight="1" x14ac:dyDescent="0.2">
      <c r="A1024" s="367" t="str">
        <f t="shared" si="29"/>
        <v>Макет оружия ВПО-927 ОП СКС</v>
      </c>
      <c r="B1024" s="368"/>
      <c r="C1024" s="368"/>
      <c r="D1024" s="369"/>
      <c r="E1024" s="13">
        <v>2125</v>
      </c>
      <c r="F1024" s="13"/>
      <c r="G1024" s="40"/>
      <c r="H1024" s="13"/>
      <c r="I1024" s="40"/>
      <c r="J1024" s="13"/>
      <c r="K1024" s="40"/>
      <c r="L1024" s="13">
        <v>1</v>
      </c>
      <c r="M1024" s="40">
        <v>18000</v>
      </c>
      <c r="N1024" s="13"/>
      <c r="O1024" s="40"/>
      <c r="P1024" s="13"/>
      <c r="Q1024" s="40"/>
    </row>
    <row r="1025" spans="1:17" ht="52.15" customHeight="1" x14ac:dyDescent="0.2">
      <c r="A1025" s="367" t="str">
        <f t="shared" si="29"/>
        <v>ММГ "АК" Автомат Калашникова</v>
      </c>
      <c r="B1025" s="368"/>
      <c r="C1025" s="368"/>
      <c r="D1025" s="369"/>
      <c r="E1025" s="13">
        <v>2126</v>
      </c>
      <c r="F1025" s="13"/>
      <c r="G1025" s="40"/>
      <c r="H1025" s="13"/>
      <c r="I1025" s="40"/>
      <c r="J1025" s="13"/>
      <c r="K1025" s="40"/>
      <c r="L1025" s="13">
        <v>1</v>
      </c>
      <c r="M1025" s="40">
        <v>13604.13</v>
      </c>
      <c r="N1025" s="13"/>
      <c r="O1025" s="40"/>
      <c r="P1025" s="13"/>
      <c r="Q1025" s="40"/>
    </row>
    <row r="1026" spans="1:17" ht="52.15" customHeight="1" x14ac:dyDescent="0.2">
      <c r="A1026" s="367" t="str">
        <f t="shared" si="29"/>
        <v>Макет оружия ВПО-927 ОП СКС</v>
      </c>
      <c r="B1026" s="368"/>
      <c r="C1026" s="368"/>
      <c r="D1026" s="369"/>
      <c r="E1026" s="13">
        <v>2127</v>
      </c>
      <c r="F1026" s="13"/>
      <c r="G1026" s="40"/>
      <c r="H1026" s="13"/>
      <c r="I1026" s="40"/>
      <c r="J1026" s="13"/>
      <c r="K1026" s="40"/>
      <c r="L1026" s="13">
        <v>1</v>
      </c>
      <c r="M1026" s="40">
        <v>18000</v>
      </c>
      <c r="N1026" s="13"/>
      <c r="O1026" s="40"/>
      <c r="P1026" s="13"/>
      <c r="Q1026" s="40"/>
    </row>
    <row r="1027" spans="1:17" ht="52.15" customHeight="1" x14ac:dyDescent="0.2">
      <c r="A1027" s="367" t="str">
        <f t="shared" si="29"/>
        <v>ММГ "АК" Автомат Калашникова</v>
      </c>
      <c r="B1027" s="368"/>
      <c r="C1027" s="368"/>
      <c r="D1027" s="369"/>
      <c r="E1027" s="13">
        <v>2128</v>
      </c>
      <c r="F1027" s="13"/>
      <c r="G1027" s="40"/>
      <c r="H1027" s="13"/>
      <c r="I1027" s="40"/>
      <c r="J1027" s="13"/>
      <c r="K1027" s="40"/>
      <c r="L1027" s="13">
        <v>1</v>
      </c>
      <c r="M1027" s="40">
        <v>13604.13</v>
      </c>
      <c r="N1027" s="13"/>
      <c r="O1027" s="40"/>
      <c r="P1027" s="13"/>
      <c r="Q1027" s="40"/>
    </row>
    <row r="1028" spans="1:17" ht="52.15" customHeight="1" x14ac:dyDescent="0.2">
      <c r="A1028" s="367" t="str">
        <f t="shared" si="29"/>
        <v>Макет оружия ВПО-927 ОП СКС</v>
      </c>
      <c r="B1028" s="368"/>
      <c r="C1028" s="368"/>
      <c r="D1028" s="369"/>
      <c r="E1028" s="13">
        <v>2129</v>
      </c>
      <c r="F1028" s="13"/>
      <c r="G1028" s="40"/>
      <c r="H1028" s="13"/>
      <c r="I1028" s="40"/>
      <c r="J1028" s="13"/>
      <c r="K1028" s="40"/>
      <c r="L1028" s="13">
        <v>1</v>
      </c>
      <c r="M1028" s="40">
        <v>18000</v>
      </c>
      <c r="N1028" s="13"/>
      <c r="O1028" s="40"/>
      <c r="P1028" s="13"/>
      <c r="Q1028" s="40"/>
    </row>
    <row r="1029" spans="1:17" ht="52.15" customHeight="1" x14ac:dyDescent="0.2">
      <c r="A1029" s="367" t="str">
        <f t="shared" si="29"/>
        <v>ММГ "АК" Автомат Калашникова</v>
      </c>
      <c r="B1029" s="368"/>
      <c r="C1029" s="368"/>
      <c r="D1029" s="369"/>
      <c r="E1029" s="13">
        <v>2130</v>
      </c>
      <c r="F1029" s="13"/>
      <c r="G1029" s="40"/>
      <c r="H1029" s="13"/>
      <c r="I1029" s="40"/>
      <c r="J1029" s="13"/>
      <c r="K1029" s="40"/>
      <c r="L1029" s="13">
        <v>1</v>
      </c>
      <c r="M1029" s="40">
        <v>13604.13</v>
      </c>
      <c r="N1029" s="13"/>
      <c r="O1029" s="40"/>
      <c r="P1029" s="13"/>
      <c r="Q1029" s="40"/>
    </row>
    <row r="1030" spans="1:17" ht="52.15" customHeight="1" x14ac:dyDescent="0.2">
      <c r="A1030" s="367" t="str">
        <f t="shared" si="29"/>
        <v>Макет оружия ВПО-927 ОП СКС</v>
      </c>
      <c r="B1030" s="368"/>
      <c r="C1030" s="368"/>
      <c r="D1030" s="369"/>
      <c r="E1030" s="13">
        <v>2131</v>
      </c>
      <c r="F1030" s="13"/>
      <c r="G1030" s="40"/>
      <c r="H1030" s="13"/>
      <c r="I1030" s="40"/>
      <c r="J1030" s="13"/>
      <c r="K1030" s="40"/>
      <c r="L1030" s="13">
        <v>1</v>
      </c>
      <c r="M1030" s="40">
        <v>18000</v>
      </c>
      <c r="N1030" s="13"/>
      <c r="O1030" s="40"/>
      <c r="P1030" s="13"/>
      <c r="Q1030" s="40"/>
    </row>
    <row r="1031" spans="1:17" ht="52.15" customHeight="1" x14ac:dyDescent="0.2">
      <c r="A1031" s="367" t="str">
        <f t="shared" si="29"/>
        <v>Макет оружия ВПО-927 ОП СКС</v>
      </c>
      <c r="B1031" s="368"/>
      <c r="C1031" s="368"/>
      <c r="D1031" s="369"/>
      <c r="E1031" s="13">
        <v>2132</v>
      </c>
      <c r="F1031" s="13"/>
      <c r="G1031" s="40"/>
      <c r="H1031" s="13"/>
      <c r="I1031" s="40"/>
      <c r="J1031" s="13"/>
      <c r="K1031" s="40"/>
      <c r="L1031" s="13">
        <v>1</v>
      </c>
      <c r="M1031" s="40">
        <v>18000</v>
      </c>
      <c r="N1031" s="13"/>
      <c r="O1031" s="40"/>
      <c r="P1031" s="13"/>
      <c r="Q1031" s="40"/>
    </row>
    <row r="1032" spans="1:17" ht="52.15" customHeight="1" x14ac:dyDescent="0.2">
      <c r="A1032" s="367" t="str">
        <f t="shared" si="29"/>
        <v>Макет оружия ВПО-927 ОП СКС</v>
      </c>
      <c r="B1032" s="368"/>
      <c r="C1032" s="368"/>
      <c r="D1032" s="369"/>
      <c r="E1032" s="13">
        <v>2133</v>
      </c>
      <c r="F1032" s="13"/>
      <c r="G1032" s="40"/>
      <c r="H1032" s="13"/>
      <c r="I1032" s="40"/>
      <c r="J1032" s="13"/>
      <c r="K1032" s="40"/>
      <c r="L1032" s="13">
        <v>1</v>
      </c>
      <c r="M1032" s="40">
        <v>18000</v>
      </c>
      <c r="N1032" s="13"/>
      <c r="O1032" s="40"/>
      <c r="P1032" s="13"/>
      <c r="Q1032" s="40"/>
    </row>
    <row r="1033" spans="1:17" ht="52.15" customHeight="1" x14ac:dyDescent="0.2">
      <c r="A1033" s="367" t="str">
        <f t="shared" si="29"/>
        <v>Макет оружия ВПО-927 ОП СКС</v>
      </c>
      <c r="B1033" s="368"/>
      <c r="C1033" s="368"/>
      <c r="D1033" s="369"/>
      <c r="E1033" s="13">
        <v>2134</v>
      </c>
      <c r="F1033" s="13"/>
      <c r="G1033" s="40"/>
      <c r="H1033" s="13"/>
      <c r="I1033" s="40"/>
      <c r="J1033" s="13"/>
      <c r="K1033" s="40"/>
      <c r="L1033" s="13">
        <v>1</v>
      </c>
      <c r="M1033" s="40">
        <v>18000</v>
      </c>
      <c r="N1033" s="13"/>
      <c r="O1033" s="40"/>
      <c r="P1033" s="13"/>
      <c r="Q1033" s="40"/>
    </row>
    <row r="1034" spans="1:17" ht="52.15" customHeight="1" x14ac:dyDescent="0.2">
      <c r="A1034" s="367" t="str">
        <f t="shared" si="29"/>
        <v>Макет оружия ВПО-913 ОП СКС</v>
      </c>
      <c r="B1034" s="368"/>
      <c r="C1034" s="368"/>
      <c r="D1034" s="369"/>
      <c r="E1034" s="13">
        <v>2135</v>
      </c>
      <c r="F1034" s="13"/>
      <c r="G1034" s="40"/>
      <c r="H1034" s="13"/>
      <c r="I1034" s="40"/>
      <c r="J1034" s="13"/>
      <c r="K1034" s="40"/>
      <c r="L1034" s="13">
        <v>1</v>
      </c>
      <c r="M1034" s="40">
        <v>23300</v>
      </c>
      <c r="N1034" s="13"/>
      <c r="O1034" s="40"/>
      <c r="P1034" s="13"/>
      <c r="Q1034" s="40"/>
    </row>
    <row r="1035" spans="1:17" ht="52.15" customHeight="1" x14ac:dyDescent="0.2">
      <c r="A1035" s="367" t="str">
        <f t="shared" si="29"/>
        <v>Макет оружия ВПО-927 ОП СКС</v>
      </c>
      <c r="B1035" s="368"/>
      <c r="C1035" s="368"/>
      <c r="D1035" s="369"/>
      <c r="E1035" s="13">
        <v>2136</v>
      </c>
      <c r="F1035" s="13"/>
      <c r="G1035" s="40"/>
      <c r="H1035" s="13"/>
      <c r="I1035" s="40"/>
      <c r="J1035" s="13"/>
      <c r="K1035" s="40"/>
      <c r="L1035" s="13">
        <v>1</v>
      </c>
      <c r="M1035" s="40">
        <v>18000</v>
      </c>
      <c r="N1035" s="13"/>
      <c r="O1035" s="40"/>
      <c r="P1035" s="13"/>
      <c r="Q1035" s="40"/>
    </row>
    <row r="1036" spans="1:17" ht="52.15" customHeight="1" x14ac:dyDescent="0.2">
      <c r="A1036" s="367" t="str">
        <f t="shared" si="29"/>
        <v>Макет оружия ВПО-927 ОП СКС</v>
      </c>
      <c r="B1036" s="368"/>
      <c r="C1036" s="368"/>
      <c r="D1036" s="369"/>
      <c r="E1036" s="13">
        <v>2137</v>
      </c>
      <c r="F1036" s="13"/>
      <c r="G1036" s="40"/>
      <c r="H1036" s="13"/>
      <c r="I1036" s="40"/>
      <c r="J1036" s="13"/>
      <c r="K1036" s="40"/>
      <c r="L1036" s="13">
        <v>1</v>
      </c>
      <c r="M1036" s="40">
        <v>18000</v>
      </c>
      <c r="N1036" s="13"/>
      <c r="O1036" s="40"/>
      <c r="P1036" s="13"/>
      <c r="Q1036" s="40"/>
    </row>
    <row r="1037" spans="1:17" ht="52.15" customHeight="1" x14ac:dyDescent="0.2">
      <c r="A1037" s="367" t="str">
        <f t="shared" si="29"/>
        <v>Макет оружия ВПО-927 ОП СКС</v>
      </c>
      <c r="B1037" s="368"/>
      <c r="C1037" s="368"/>
      <c r="D1037" s="369"/>
      <c r="E1037" s="13">
        <v>2138</v>
      </c>
      <c r="F1037" s="13"/>
      <c r="G1037" s="40"/>
      <c r="H1037" s="13"/>
      <c r="I1037" s="40"/>
      <c r="J1037" s="13"/>
      <c r="K1037" s="40"/>
      <c r="L1037" s="13">
        <v>1</v>
      </c>
      <c r="M1037" s="40">
        <v>18000</v>
      </c>
      <c r="N1037" s="13"/>
      <c r="O1037" s="40"/>
      <c r="P1037" s="13"/>
      <c r="Q1037" s="40"/>
    </row>
    <row r="1038" spans="1:17" ht="52.15" customHeight="1" x14ac:dyDescent="0.2">
      <c r="A1038" s="367" t="str">
        <f t="shared" si="29"/>
        <v>Макет оружия ВПО-927 ОП СКС</v>
      </c>
      <c r="B1038" s="368"/>
      <c r="C1038" s="368"/>
      <c r="D1038" s="369"/>
      <c r="E1038" s="13">
        <v>2139</v>
      </c>
      <c r="F1038" s="13"/>
      <c r="G1038" s="40"/>
      <c r="H1038" s="13"/>
      <c r="I1038" s="40"/>
      <c r="J1038" s="13"/>
      <c r="K1038" s="40"/>
      <c r="L1038" s="13">
        <v>1</v>
      </c>
      <c r="M1038" s="40">
        <v>18000</v>
      </c>
      <c r="N1038" s="13"/>
      <c r="O1038" s="40"/>
      <c r="P1038" s="13"/>
      <c r="Q1038" s="40"/>
    </row>
    <row r="1039" spans="1:17" ht="52.15" customHeight="1" x14ac:dyDescent="0.2">
      <c r="A1039" s="367" t="str">
        <f t="shared" si="29"/>
        <v>Макет оружия ВПО-927 ОП СКС</v>
      </c>
      <c r="B1039" s="368"/>
      <c r="C1039" s="368"/>
      <c r="D1039" s="369"/>
      <c r="E1039" s="13">
        <v>2140</v>
      </c>
      <c r="F1039" s="13"/>
      <c r="G1039" s="40"/>
      <c r="H1039" s="13"/>
      <c r="I1039" s="40"/>
      <c r="J1039" s="13"/>
      <c r="K1039" s="40"/>
      <c r="L1039" s="13">
        <v>1</v>
      </c>
      <c r="M1039" s="40">
        <v>18000</v>
      </c>
      <c r="N1039" s="13"/>
      <c r="O1039" s="40"/>
      <c r="P1039" s="13"/>
      <c r="Q1039" s="40"/>
    </row>
    <row r="1040" spans="1:17" ht="52.15" customHeight="1" x14ac:dyDescent="0.2">
      <c r="A1040" s="367" t="str">
        <f t="shared" si="29"/>
        <v>Комплект шлагбаума ASB6000</v>
      </c>
      <c r="B1040" s="368"/>
      <c r="C1040" s="368"/>
      <c r="D1040" s="369"/>
      <c r="E1040" s="13">
        <v>2141</v>
      </c>
      <c r="F1040" s="13"/>
      <c r="G1040" s="40"/>
      <c r="H1040" s="13"/>
      <c r="I1040" s="40"/>
      <c r="J1040" s="13">
        <v>1</v>
      </c>
      <c r="K1040" s="40">
        <v>53200</v>
      </c>
      <c r="L1040" s="13"/>
      <c r="M1040" s="40"/>
      <c r="N1040" s="13"/>
      <c r="O1040" s="40"/>
      <c r="P1040" s="13"/>
      <c r="Q1040" s="40"/>
    </row>
    <row r="1041" spans="1:17" ht="52.15" customHeight="1" x14ac:dyDescent="0.2">
      <c r="A1041" s="367" t="str">
        <f t="shared" si="29"/>
        <v>МФУ лазерный Pantum M6607NW</v>
      </c>
      <c r="B1041" s="368"/>
      <c r="C1041" s="368"/>
      <c r="D1041" s="369"/>
      <c r="E1041" s="13">
        <v>2142</v>
      </c>
      <c r="F1041" s="13"/>
      <c r="G1041" s="40"/>
      <c r="H1041" s="13"/>
      <c r="I1041" s="40"/>
      <c r="J1041" s="13"/>
      <c r="K1041" s="40"/>
      <c r="L1041" s="13"/>
      <c r="M1041" s="40"/>
      <c r="N1041" s="13"/>
      <c r="O1041" s="40"/>
      <c r="P1041" s="13">
        <v>1</v>
      </c>
      <c r="Q1041" s="40">
        <v>25500</v>
      </c>
    </row>
    <row r="1042" spans="1:17" ht="52.15" customHeight="1" x14ac:dyDescent="0.2">
      <c r="A1042" s="367" t="str">
        <f t="shared" si="29"/>
        <v>ККТ Меркурий-115 Ф он-лайн с GSM и WI-FI</v>
      </c>
      <c r="B1042" s="368"/>
      <c r="C1042" s="368"/>
      <c r="D1042" s="369"/>
      <c r="E1042" s="13">
        <v>2143</v>
      </c>
      <c r="F1042" s="13"/>
      <c r="G1042" s="40"/>
      <c r="H1042" s="13"/>
      <c r="I1042" s="40"/>
      <c r="J1042" s="13">
        <v>1</v>
      </c>
      <c r="K1042" s="40">
        <v>18500</v>
      </c>
      <c r="L1042" s="13"/>
      <c r="M1042" s="40"/>
      <c r="N1042" s="13"/>
      <c r="O1042" s="40"/>
      <c r="P1042" s="13"/>
      <c r="Q1042" s="40"/>
    </row>
    <row r="1043" spans="1:17" ht="52.15" customHeight="1" x14ac:dyDescent="0.2">
      <c r="A1043" s="367" t="str">
        <f t="shared" si="29"/>
        <v>МФУ HP Laser 137fnw (Принтер/Сканер/Копир/Факс А4 1200х1200 dpi 20ppm ADF Wi-Fi Ethernet USB) EU/CN</v>
      </c>
      <c r="B1043" s="368"/>
      <c r="C1043" s="368"/>
      <c r="D1043" s="369"/>
      <c r="E1043" s="13">
        <v>2144</v>
      </c>
      <c r="F1043" s="13"/>
      <c r="G1043" s="40"/>
      <c r="H1043" s="13"/>
      <c r="I1043" s="40"/>
      <c r="J1043" s="13"/>
      <c r="K1043" s="40"/>
      <c r="L1043" s="13"/>
      <c r="M1043" s="40"/>
      <c r="N1043" s="13"/>
      <c r="O1043" s="40"/>
      <c r="P1043" s="13">
        <v>1</v>
      </c>
      <c r="Q1043" s="40">
        <v>31999</v>
      </c>
    </row>
    <row r="1044" spans="1:17" ht="52.15" customHeight="1" x14ac:dyDescent="0.2">
      <c r="A1044" s="367" t="str">
        <f t="shared" si="29"/>
        <v>ПК НР Pro A MT Ryzen 3 Pro 2200G/8GB/1TB/DOS/Black</v>
      </c>
      <c r="B1044" s="368"/>
      <c r="C1044" s="368"/>
      <c r="D1044" s="369"/>
      <c r="E1044" s="13">
        <v>2145</v>
      </c>
      <c r="F1044" s="13"/>
      <c r="G1044" s="40"/>
      <c r="H1044" s="13"/>
      <c r="I1044" s="40"/>
      <c r="J1044" s="13">
        <v>1</v>
      </c>
      <c r="K1044" s="40">
        <v>18999</v>
      </c>
      <c r="L1044" s="13"/>
      <c r="M1044" s="40"/>
      <c r="N1044" s="13"/>
      <c r="O1044" s="40"/>
      <c r="P1044" s="13"/>
      <c r="Q1044" s="40"/>
    </row>
    <row r="1045" spans="1:17" ht="52.15" customHeight="1" x14ac:dyDescent="0.2">
      <c r="A1045" s="367" t="str">
        <f t="shared" si="29"/>
        <v>МФУ лазерный Pantum M6500W черно-белая печать А4</v>
      </c>
      <c r="B1045" s="368"/>
      <c r="C1045" s="368"/>
      <c r="D1045" s="369"/>
      <c r="E1045" s="13">
        <v>2146</v>
      </c>
      <c r="F1045" s="13"/>
      <c r="G1045" s="40"/>
      <c r="H1045" s="13"/>
      <c r="I1045" s="40"/>
      <c r="J1045" s="13"/>
      <c r="K1045" s="40"/>
      <c r="L1045" s="13"/>
      <c r="M1045" s="40"/>
      <c r="N1045" s="13">
        <v>1</v>
      </c>
      <c r="O1045" s="40">
        <v>13380</v>
      </c>
      <c r="P1045" s="13"/>
      <c r="Q1045" s="40"/>
    </row>
    <row r="1046" spans="1:17" ht="52.15" customHeight="1" x14ac:dyDescent="0.2">
      <c r="A1046" s="367" t="str">
        <f t="shared" si="29"/>
        <v>Телевизор TCL 55P637 4K Smart</v>
      </c>
      <c r="B1046" s="368"/>
      <c r="C1046" s="368"/>
      <c r="D1046" s="369"/>
      <c r="E1046" s="13">
        <v>2147</v>
      </c>
      <c r="F1046" s="13"/>
      <c r="G1046" s="40"/>
      <c r="H1046" s="13"/>
      <c r="I1046" s="40"/>
      <c r="J1046" s="13"/>
      <c r="K1046" s="40"/>
      <c r="L1046" s="13"/>
      <c r="M1046" s="40"/>
      <c r="N1046" s="13"/>
      <c r="O1046" s="40"/>
      <c r="P1046" s="13">
        <v>1</v>
      </c>
      <c r="Q1046" s="40">
        <v>43000</v>
      </c>
    </row>
    <row r="1047" spans="1:17" ht="52.15" customHeight="1" x14ac:dyDescent="0.2">
      <c r="A1047" s="367" t="str">
        <f t="shared" si="29"/>
        <v>Макет массогабаритный ВПО-911 АКМ</v>
      </c>
      <c r="B1047" s="368"/>
      <c r="C1047" s="368"/>
      <c r="D1047" s="369"/>
      <c r="E1047" s="13">
        <v>2148</v>
      </c>
      <c r="F1047" s="13"/>
      <c r="G1047" s="40"/>
      <c r="H1047" s="13"/>
      <c r="I1047" s="40"/>
      <c r="J1047" s="13">
        <v>1</v>
      </c>
      <c r="K1047" s="40">
        <v>16000</v>
      </c>
      <c r="L1047" s="13"/>
      <c r="M1047" s="40"/>
      <c r="N1047" s="13"/>
      <c r="O1047" s="40"/>
      <c r="P1047" s="13"/>
      <c r="Q1047" s="40"/>
    </row>
    <row r="1048" spans="1:17" ht="52.15" customHeight="1" x14ac:dyDescent="0.2">
      <c r="A1048" s="367" t="str">
        <f t="shared" si="29"/>
        <v>Макет массогабаритный ВПО-911 АКМ</v>
      </c>
      <c r="B1048" s="368"/>
      <c r="C1048" s="368"/>
      <c r="D1048" s="369"/>
      <c r="E1048" s="13">
        <v>2149</v>
      </c>
      <c r="F1048" s="13"/>
      <c r="G1048" s="40"/>
      <c r="H1048" s="13"/>
      <c r="I1048" s="40"/>
      <c r="J1048" s="13">
        <v>1</v>
      </c>
      <c r="K1048" s="40">
        <v>16000</v>
      </c>
      <c r="L1048" s="13"/>
      <c r="M1048" s="40"/>
      <c r="N1048" s="13"/>
      <c r="O1048" s="40"/>
      <c r="P1048" s="13"/>
      <c r="Q1048" s="40"/>
    </row>
    <row r="1049" spans="1:17" ht="52.15" customHeight="1" x14ac:dyDescent="0.2">
      <c r="A1049" s="367" t="str">
        <f t="shared" si="29"/>
        <v>Макет массогабаритный ВПО-911 АКМ</v>
      </c>
      <c r="B1049" s="368"/>
      <c r="C1049" s="368"/>
      <c r="D1049" s="369"/>
      <c r="E1049" s="13">
        <v>2150</v>
      </c>
      <c r="F1049" s="13"/>
      <c r="G1049" s="40"/>
      <c r="H1049" s="13"/>
      <c r="I1049" s="40"/>
      <c r="J1049" s="13">
        <v>1</v>
      </c>
      <c r="K1049" s="40">
        <v>16000</v>
      </c>
      <c r="L1049" s="13"/>
      <c r="M1049" s="40"/>
      <c r="N1049" s="13"/>
      <c r="O1049" s="40"/>
      <c r="P1049" s="13"/>
      <c r="Q1049" s="40"/>
    </row>
    <row r="1050" spans="1:17" ht="52.15" customHeight="1" x14ac:dyDescent="0.2">
      <c r="A1050" s="367" t="str">
        <f t="shared" si="29"/>
        <v>Макет массогабаритный ВПО-911 АКМ</v>
      </c>
      <c r="B1050" s="368"/>
      <c r="C1050" s="368"/>
      <c r="D1050" s="369"/>
      <c r="E1050" s="13">
        <v>2151</v>
      </c>
      <c r="F1050" s="13"/>
      <c r="G1050" s="40"/>
      <c r="H1050" s="13"/>
      <c r="I1050" s="40"/>
      <c r="J1050" s="13">
        <v>1</v>
      </c>
      <c r="K1050" s="40">
        <v>16000</v>
      </c>
      <c r="L1050" s="13"/>
      <c r="M1050" s="40"/>
      <c r="N1050" s="13"/>
      <c r="O1050" s="40"/>
      <c r="P1050" s="13"/>
      <c r="Q1050" s="40"/>
    </row>
    <row r="1051" spans="1:17" ht="52.15" customHeight="1" x14ac:dyDescent="0.2">
      <c r="A1051" s="367" t="str">
        <f t="shared" si="29"/>
        <v>ММГ ВПО-911К АКМ (макет Калашникова)</v>
      </c>
      <c r="B1051" s="368"/>
      <c r="C1051" s="368"/>
      <c r="D1051" s="369"/>
      <c r="E1051" s="13">
        <v>2152</v>
      </c>
      <c r="F1051" s="13"/>
      <c r="G1051" s="40"/>
      <c r="H1051" s="13"/>
      <c r="I1051" s="40"/>
      <c r="J1051" s="13">
        <v>1</v>
      </c>
      <c r="K1051" s="40">
        <v>18600</v>
      </c>
      <c r="L1051" s="13"/>
      <c r="M1051" s="40"/>
      <c r="N1051" s="13"/>
      <c r="O1051" s="40"/>
      <c r="P1051" s="13"/>
      <c r="Q1051" s="40"/>
    </row>
    <row r="1052" spans="1:17" ht="52.15" customHeight="1" x14ac:dyDescent="0.2">
      <c r="A1052" s="367" t="str">
        <f t="shared" si="29"/>
        <v>ММГ ВПО-911К АКМ (макет Калашникова)</v>
      </c>
      <c r="B1052" s="368"/>
      <c r="C1052" s="368"/>
      <c r="D1052" s="369"/>
      <c r="E1052" s="13">
        <v>2153</v>
      </c>
      <c r="F1052" s="13"/>
      <c r="G1052" s="40"/>
      <c r="H1052" s="13"/>
      <c r="I1052" s="40"/>
      <c r="J1052" s="13">
        <v>1</v>
      </c>
      <c r="K1052" s="40">
        <v>18600</v>
      </c>
      <c r="L1052" s="13"/>
      <c r="M1052" s="40"/>
      <c r="N1052" s="13"/>
      <c r="O1052" s="40"/>
      <c r="P1052" s="13"/>
      <c r="Q1052" s="40"/>
    </row>
    <row r="1053" spans="1:17" ht="52.15" customHeight="1" x14ac:dyDescent="0.2">
      <c r="A1053" s="367" t="str">
        <f t="shared" si="29"/>
        <v>ММГ ВПО-911К АКМ (макет Калашникова)</v>
      </c>
      <c r="B1053" s="368"/>
      <c r="C1053" s="368"/>
      <c r="D1053" s="369"/>
      <c r="E1053" s="13">
        <v>2154</v>
      </c>
      <c r="F1053" s="13"/>
      <c r="G1053" s="40"/>
      <c r="H1053" s="13"/>
      <c r="I1053" s="40"/>
      <c r="J1053" s="13">
        <v>1</v>
      </c>
      <c r="K1053" s="40">
        <v>18600</v>
      </c>
      <c r="L1053" s="13"/>
      <c r="M1053" s="40"/>
      <c r="N1053" s="13"/>
      <c r="O1053" s="40"/>
      <c r="P1053" s="13"/>
      <c r="Q1053" s="40"/>
    </row>
    <row r="1054" spans="1:17" ht="52.15" customHeight="1" x14ac:dyDescent="0.2">
      <c r="A1054" s="367" t="str">
        <f t="shared" si="29"/>
        <v>ВПО-926-СХ (РПК)</v>
      </c>
      <c r="B1054" s="368"/>
      <c r="C1054" s="368"/>
      <c r="D1054" s="369"/>
      <c r="E1054" s="13">
        <v>2155</v>
      </c>
      <c r="F1054" s="13"/>
      <c r="G1054" s="40"/>
      <c r="H1054" s="13"/>
      <c r="I1054" s="40"/>
      <c r="J1054" s="13">
        <v>1</v>
      </c>
      <c r="K1054" s="40">
        <v>35200</v>
      </c>
      <c r="L1054" s="13"/>
      <c r="M1054" s="40"/>
      <c r="N1054" s="13"/>
      <c r="O1054" s="40"/>
      <c r="P1054" s="13"/>
      <c r="Q1054" s="40"/>
    </row>
    <row r="1055" spans="1:17" ht="52.15" customHeight="1" x14ac:dyDescent="0.2">
      <c r="A1055" s="367" t="str">
        <f t="shared" si="29"/>
        <v>Макет массогабаритный ВПО-911 АКМ</v>
      </c>
      <c r="B1055" s="368"/>
      <c r="C1055" s="368"/>
      <c r="D1055" s="369"/>
      <c r="E1055" s="13">
        <v>2156</v>
      </c>
      <c r="F1055" s="13"/>
      <c r="G1055" s="40"/>
      <c r="H1055" s="13"/>
      <c r="I1055" s="40"/>
      <c r="J1055" s="13">
        <v>1</v>
      </c>
      <c r="K1055" s="40">
        <v>16000</v>
      </c>
      <c r="L1055" s="13"/>
      <c r="M1055" s="40"/>
      <c r="N1055" s="13"/>
      <c r="O1055" s="40"/>
      <c r="P1055" s="13"/>
      <c r="Q1055" s="40"/>
    </row>
    <row r="1056" spans="1:17" ht="52.15" customHeight="1" x14ac:dyDescent="0.2">
      <c r="A1056" s="367" t="str">
        <f t="shared" si="29"/>
        <v>ВПО-925-СХ (АКМ)</v>
      </c>
      <c r="B1056" s="368"/>
      <c r="C1056" s="368"/>
      <c r="D1056" s="369"/>
      <c r="E1056" s="13">
        <v>2157</v>
      </c>
      <c r="F1056" s="13"/>
      <c r="G1056" s="40"/>
      <c r="H1056" s="13"/>
      <c r="I1056" s="40"/>
      <c r="J1056" s="13">
        <v>1</v>
      </c>
      <c r="K1056" s="40">
        <v>32350</v>
      </c>
      <c r="L1056" s="13"/>
      <c r="M1056" s="40"/>
      <c r="N1056" s="13"/>
      <c r="O1056" s="40"/>
      <c r="P1056" s="13"/>
      <c r="Q1056" s="40"/>
    </row>
    <row r="1057" spans="1:17" ht="52.15" customHeight="1" x14ac:dyDescent="0.2">
      <c r="A1057" s="367" t="str">
        <f t="shared" si="29"/>
        <v>ММГ ВПО-911 АКМ</v>
      </c>
      <c r="B1057" s="368"/>
      <c r="C1057" s="368"/>
      <c r="D1057" s="369"/>
      <c r="E1057" s="13">
        <v>2158</v>
      </c>
      <c r="F1057" s="13"/>
      <c r="G1057" s="40"/>
      <c r="H1057" s="13"/>
      <c r="I1057" s="40"/>
      <c r="J1057" s="13">
        <v>1</v>
      </c>
      <c r="K1057" s="40">
        <v>15600</v>
      </c>
      <c r="L1057" s="13"/>
      <c r="M1057" s="40"/>
      <c r="N1057" s="13"/>
      <c r="O1057" s="40"/>
      <c r="P1057" s="13"/>
      <c r="Q1057" s="40"/>
    </row>
    <row r="1058" spans="1:17" ht="52.15" customHeight="1" x14ac:dyDescent="0.2">
      <c r="A1058" s="367" t="str">
        <f t="shared" si="29"/>
        <v>Behringer B112D-Активная акуст.система 1*12,1*1,35 1000ВТ</v>
      </c>
      <c r="B1058" s="368"/>
      <c r="C1058" s="368"/>
      <c r="D1058" s="369"/>
      <c r="E1058" s="13">
        <v>2159</v>
      </c>
      <c r="F1058" s="13"/>
      <c r="G1058" s="40"/>
      <c r="H1058" s="13"/>
      <c r="I1058" s="40"/>
      <c r="J1058" s="13">
        <v>1</v>
      </c>
      <c r="K1058" s="40">
        <v>19090</v>
      </c>
      <c r="L1058" s="13"/>
      <c r="M1058" s="40"/>
      <c r="N1058" s="13"/>
      <c r="O1058" s="40"/>
      <c r="P1058" s="13"/>
      <c r="Q1058" s="40"/>
    </row>
    <row r="1059" spans="1:17" ht="52.15" customHeight="1" x14ac:dyDescent="0.2">
      <c r="A1059" s="367" t="str">
        <f t="shared" si="29"/>
        <v>ММГ ВПО-911 АКМ</v>
      </c>
      <c r="B1059" s="368"/>
      <c r="C1059" s="368"/>
      <c r="D1059" s="369"/>
      <c r="E1059" s="13">
        <v>2160</v>
      </c>
      <c r="F1059" s="13"/>
      <c r="G1059" s="40"/>
      <c r="H1059" s="13"/>
      <c r="I1059" s="40"/>
      <c r="J1059" s="13">
        <v>1</v>
      </c>
      <c r="K1059" s="40">
        <v>15600</v>
      </c>
      <c r="L1059" s="13"/>
      <c r="M1059" s="40"/>
      <c r="N1059" s="13"/>
      <c r="O1059" s="40"/>
      <c r="P1059" s="13"/>
      <c r="Q1059" s="40"/>
    </row>
    <row r="1060" spans="1:17" ht="52.15" customHeight="1" x14ac:dyDescent="0.2">
      <c r="A1060" s="367" t="str">
        <f t="shared" si="29"/>
        <v>ММГ ВПО-911 АКМ</v>
      </c>
      <c r="B1060" s="368"/>
      <c r="C1060" s="368"/>
      <c r="D1060" s="369"/>
      <c r="E1060" s="13">
        <v>2161</v>
      </c>
      <c r="F1060" s="13"/>
      <c r="G1060" s="40"/>
      <c r="H1060" s="13"/>
      <c r="I1060" s="40"/>
      <c r="J1060" s="13">
        <v>1</v>
      </c>
      <c r="K1060" s="40">
        <v>15600</v>
      </c>
      <c r="L1060" s="13"/>
      <c r="M1060" s="40"/>
      <c r="N1060" s="13"/>
      <c r="O1060" s="40"/>
      <c r="P1060" s="13"/>
      <c r="Q1060" s="40"/>
    </row>
    <row r="1061" spans="1:17" ht="52.15" customHeight="1" x14ac:dyDescent="0.2">
      <c r="A1061" s="367" t="str">
        <f t="shared" si="29"/>
        <v>ММГ ВПО-911 АКМ</v>
      </c>
      <c r="B1061" s="368"/>
      <c r="C1061" s="368"/>
      <c r="D1061" s="369"/>
      <c r="E1061" s="13">
        <v>2162</v>
      </c>
      <c r="F1061" s="13"/>
      <c r="G1061" s="40"/>
      <c r="H1061" s="13"/>
      <c r="I1061" s="40"/>
      <c r="J1061" s="13">
        <v>1</v>
      </c>
      <c r="K1061" s="40">
        <v>15600</v>
      </c>
      <c r="L1061" s="13"/>
      <c r="M1061" s="40"/>
      <c r="N1061" s="13"/>
      <c r="O1061" s="40"/>
      <c r="P1061" s="13"/>
      <c r="Q1061" s="40"/>
    </row>
    <row r="1062" spans="1:17" ht="52.15" customHeight="1" x14ac:dyDescent="0.2">
      <c r="A1062" s="367" t="str">
        <f t="shared" si="29"/>
        <v>Behringer B112D-Активная акуст.система 1*12,1*1,35 1000ВТ</v>
      </c>
      <c r="B1062" s="368"/>
      <c r="C1062" s="368"/>
      <c r="D1062" s="369"/>
      <c r="E1062" s="13">
        <v>2163</v>
      </c>
      <c r="F1062" s="13"/>
      <c r="G1062" s="40"/>
      <c r="H1062" s="13"/>
      <c r="I1062" s="40"/>
      <c r="J1062" s="13">
        <v>1</v>
      </c>
      <c r="K1062" s="40">
        <v>19090</v>
      </c>
      <c r="L1062" s="13"/>
      <c r="M1062" s="40"/>
      <c r="N1062" s="13"/>
      <c r="O1062" s="40"/>
      <c r="P1062" s="13"/>
      <c r="Q1062" s="40"/>
    </row>
    <row r="1063" spans="1:17" ht="52.15" customHeight="1" x14ac:dyDescent="0.2">
      <c r="A1063" s="367" t="str">
        <f t="shared" si="29"/>
        <v>ММГ ВПО-911 АКМ</v>
      </c>
      <c r="B1063" s="368"/>
      <c r="C1063" s="368"/>
      <c r="D1063" s="369"/>
      <c r="E1063" s="13">
        <v>2164</v>
      </c>
      <c r="F1063" s="13"/>
      <c r="G1063" s="40"/>
      <c r="H1063" s="13"/>
      <c r="I1063" s="40"/>
      <c r="J1063" s="13">
        <v>1</v>
      </c>
      <c r="K1063" s="40">
        <v>15600</v>
      </c>
      <c r="L1063" s="13"/>
      <c r="M1063" s="40"/>
      <c r="N1063" s="13"/>
      <c r="O1063" s="40"/>
      <c r="P1063" s="13"/>
      <c r="Q1063" s="40"/>
    </row>
    <row r="1064" spans="1:17" ht="52.15" customHeight="1" x14ac:dyDescent="0.2">
      <c r="A1064" s="367" t="str">
        <f t="shared" si="29"/>
        <v>ММГ  АК-12 СУ</v>
      </c>
      <c r="B1064" s="368"/>
      <c r="C1064" s="368"/>
      <c r="D1064" s="369"/>
      <c r="E1064" s="13">
        <v>2165</v>
      </c>
      <c r="F1064" s="13"/>
      <c r="G1064" s="40"/>
      <c r="H1064" s="13"/>
      <c r="I1064" s="40"/>
      <c r="J1064" s="13">
        <v>1</v>
      </c>
      <c r="K1064" s="40">
        <v>18300</v>
      </c>
      <c r="L1064" s="13"/>
      <c r="M1064" s="40"/>
      <c r="N1064" s="13"/>
      <c r="O1064" s="40"/>
      <c r="P1064" s="13"/>
      <c r="Q1064" s="40"/>
    </row>
    <row r="1065" spans="1:17" ht="52.15" customHeight="1" x14ac:dyDescent="0.2">
      <c r="A1065" s="367" t="str">
        <f t="shared" si="29"/>
        <v>ВПО-925-СХ (АКМ)</v>
      </c>
      <c r="B1065" s="368"/>
      <c r="C1065" s="368"/>
      <c r="D1065" s="369"/>
      <c r="E1065" s="13">
        <v>2166</v>
      </c>
      <c r="F1065" s="13"/>
      <c r="G1065" s="40"/>
      <c r="H1065" s="13"/>
      <c r="I1065" s="40"/>
      <c r="J1065" s="13">
        <v>1</v>
      </c>
      <c r="K1065" s="40">
        <v>32350</v>
      </c>
      <c r="L1065" s="13"/>
      <c r="M1065" s="40"/>
      <c r="N1065" s="13"/>
      <c r="O1065" s="40"/>
      <c r="P1065" s="13"/>
      <c r="Q1065" s="40"/>
    </row>
    <row r="1066" spans="1:17" ht="52.15" customHeight="1" x14ac:dyDescent="0.2">
      <c r="A1066" s="367" t="str">
        <f t="shared" si="29"/>
        <v>Смартфон Samsung Galaxy S23+5G 8/256Gb,SM-S916B, черный фантом</v>
      </c>
      <c r="B1066" s="368"/>
      <c r="C1066" s="368"/>
      <c r="D1066" s="369"/>
      <c r="E1066" s="13">
        <v>2167</v>
      </c>
      <c r="F1066" s="13"/>
      <c r="G1066" s="40"/>
      <c r="H1066" s="13"/>
      <c r="I1066" s="40"/>
      <c r="J1066" s="13"/>
      <c r="K1066" s="40"/>
      <c r="L1066" s="13"/>
      <c r="M1066" s="40"/>
      <c r="N1066" s="13">
        <v>1</v>
      </c>
      <c r="O1066" s="40">
        <v>87990</v>
      </c>
      <c r="P1066" s="13"/>
      <c r="Q1066" s="40"/>
    </row>
    <row r="1067" spans="1:17" ht="52.15" customHeight="1" x14ac:dyDescent="0.2">
      <c r="A1067" s="367" t="str">
        <f t="shared" si="29"/>
        <v>Лазерный пистолет PSS ПМ</v>
      </c>
      <c r="B1067" s="368"/>
      <c r="C1067" s="368"/>
      <c r="D1067" s="369"/>
      <c r="E1067" s="13">
        <v>2168</v>
      </c>
      <c r="F1067" s="13"/>
      <c r="G1067" s="40"/>
      <c r="H1067" s="13"/>
      <c r="I1067" s="40"/>
      <c r="J1067" s="13"/>
      <c r="K1067" s="40"/>
      <c r="L1067" s="13"/>
      <c r="M1067" s="40"/>
      <c r="N1067" s="13">
        <v>1</v>
      </c>
      <c r="O1067" s="40">
        <v>29900</v>
      </c>
      <c r="P1067" s="13"/>
      <c r="Q1067" s="40"/>
    </row>
    <row r="1068" spans="1:17" ht="52.15" customHeight="1" x14ac:dyDescent="0.2">
      <c r="A1068" s="367" t="str">
        <f t="shared" si="29"/>
        <v>Лазерный автомат PSS АК-74</v>
      </c>
      <c r="B1068" s="368"/>
      <c r="C1068" s="368"/>
      <c r="D1068" s="369"/>
      <c r="E1068" s="13">
        <v>2169</v>
      </c>
      <c r="F1068" s="13"/>
      <c r="G1068" s="40"/>
      <c r="H1068" s="13"/>
      <c r="I1068" s="40"/>
      <c r="J1068" s="13"/>
      <c r="K1068" s="40"/>
      <c r="L1068" s="13"/>
      <c r="M1068" s="40"/>
      <c r="N1068" s="13">
        <v>1</v>
      </c>
      <c r="O1068" s="40">
        <v>44900</v>
      </c>
      <c r="P1068" s="13"/>
      <c r="Q1068" s="40"/>
    </row>
    <row r="1069" spans="1:17" ht="52.15" customHeight="1" x14ac:dyDescent="0.2">
      <c r="A1069" s="367" t="str">
        <f t="shared" si="29"/>
        <v>Проектор мультимедийный</v>
      </c>
      <c r="B1069" s="368"/>
      <c r="C1069" s="368"/>
      <c r="D1069" s="369"/>
      <c r="E1069" s="13">
        <v>2170</v>
      </c>
      <c r="F1069" s="13"/>
      <c r="G1069" s="40"/>
      <c r="H1069" s="13"/>
      <c r="I1069" s="40"/>
      <c r="J1069" s="13"/>
      <c r="K1069" s="40"/>
      <c r="L1069" s="13"/>
      <c r="M1069" s="40"/>
      <c r="N1069" s="13">
        <v>1</v>
      </c>
      <c r="O1069" s="40">
        <v>79870</v>
      </c>
      <c r="P1069" s="13"/>
      <c r="Q1069" s="40"/>
    </row>
    <row r="1070" spans="1:17" ht="52.15" customHeight="1" x14ac:dyDescent="0.2">
      <c r="A1070" s="367" t="str">
        <f t="shared" si="29"/>
        <v>Экран для проектора 2*1,5</v>
      </c>
      <c r="B1070" s="368"/>
      <c r="C1070" s="368"/>
      <c r="D1070" s="369"/>
      <c r="E1070" s="13">
        <v>2171</v>
      </c>
      <c r="F1070" s="13"/>
      <c r="G1070" s="40"/>
      <c r="H1070" s="13"/>
      <c r="I1070" s="40"/>
      <c r="J1070" s="13"/>
      <c r="K1070" s="40"/>
      <c r="L1070" s="13"/>
      <c r="M1070" s="40"/>
      <c r="N1070" s="13">
        <v>1</v>
      </c>
      <c r="O1070" s="40">
        <v>19900</v>
      </c>
      <c r="P1070" s="13"/>
      <c r="Q1070" s="40"/>
    </row>
    <row r="1071" spans="1:17" ht="52.15" customHeight="1" x14ac:dyDescent="0.2">
      <c r="A1071" s="367" t="str">
        <f t="shared" si="29"/>
        <v>Акустическая система 50ВТ</v>
      </c>
      <c r="B1071" s="368"/>
      <c r="C1071" s="368"/>
      <c r="D1071" s="369"/>
      <c r="E1071" s="13">
        <v>2172</v>
      </c>
      <c r="F1071" s="13"/>
      <c r="G1071" s="40"/>
      <c r="H1071" s="13"/>
      <c r="I1071" s="40"/>
      <c r="J1071" s="13"/>
      <c r="K1071" s="40"/>
      <c r="L1071" s="13"/>
      <c r="M1071" s="40"/>
      <c r="N1071" s="13">
        <v>1</v>
      </c>
      <c r="O1071" s="40">
        <v>15900</v>
      </c>
      <c r="P1071" s="13"/>
      <c r="Q1071" s="40"/>
    </row>
    <row r="1072" spans="1:17" ht="52.15" customHeight="1" x14ac:dyDescent="0.2">
      <c r="A1072" s="367" t="str">
        <f t="shared" si="29"/>
        <v>Игровой комплект АК-25 Хищник</v>
      </c>
      <c r="B1072" s="368"/>
      <c r="C1072" s="368"/>
      <c r="D1072" s="369"/>
      <c r="E1072" s="13">
        <v>2173</v>
      </c>
      <c r="F1072" s="13"/>
      <c r="G1072" s="40"/>
      <c r="H1072" s="13"/>
      <c r="I1072" s="40"/>
      <c r="J1072" s="13"/>
      <c r="K1072" s="40"/>
      <c r="L1072" s="13"/>
      <c r="M1072" s="40"/>
      <c r="N1072" s="13">
        <v>1</v>
      </c>
      <c r="O1072" s="40">
        <v>17071</v>
      </c>
      <c r="P1072" s="13"/>
      <c r="Q1072" s="40"/>
    </row>
    <row r="1073" spans="1:17" ht="52.15" customHeight="1" x14ac:dyDescent="0.2">
      <c r="A1073" s="367" t="str">
        <f t="shared" si="29"/>
        <v>Игровой комплект АК-15 РАТНИК</v>
      </c>
      <c r="B1073" s="368"/>
      <c r="C1073" s="368"/>
      <c r="D1073" s="369"/>
      <c r="E1073" s="13">
        <v>2174</v>
      </c>
      <c r="F1073" s="13"/>
      <c r="G1073" s="40"/>
      <c r="H1073" s="13"/>
      <c r="I1073" s="40"/>
      <c r="J1073" s="13"/>
      <c r="K1073" s="40"/>
      <c r="L1073" s="13"/>
      <c r="M1073" s="40"/>
      <c r="N1073" s="13">
        <v>1</v>
      </c>
      <c r="O1073" s="40">
        <v>23900</v>
      </c>
      <c r="P1073" s="13"/>
      <c r="Q1073" s="40"/>
    </row>
    <row r="1074" spans="1:17" ht="52.15" customHeight="1" x14ac:dyDescent="0.2">
      <c r="A1074" s="367" t="str">
        <f t="shared" ref="A1074:A1137" si="30">A293</f>
        <v>Активная акустическая система Audiocenter MA12 с DSP и Bluetooth, 1600Вт, SPL max 131дБ, дисперсия 80х50, 345х610х352мм, 14 кг</v>
      </c>
      <c r="B1074" s="368"/>
      <c r="C1074" s="368"/>
      <c r="D1074" s="369"/>
      <c r="E1074" s="13">
        <v>2175</v>
      </c>
      <c r="F1074" s="13"/>
      <c r="G1074" s="40"/>
      <c r="H1074" s="13"/>
      <c r="I1074" s="40"/>
      <c r="J1074" s="13"/>
      <c r="K1074" s="40"/>
      <c r="L1074" s="13"/>
      <c r="M1074" s="40"/>
      <c r="N1074" s="13">
        <v>1</v>
      </c>
      <c r="O1074" s="40">
        <v>37010</v>
      </c>
      <c r="P1074" s="13"/>
      <c r="Q1074" s="40"/>
    </row>
    <row r="1075" spans="1:17" ht="52.15" customHeight="1" x14ac:dyDescent="0.2">
      <c r="A1075" s="367" t="str">
        <f t="shared" si="30"/>
        <v>Микшер Behringer Xenyx QX1832USB, 18 каналов, USB/аудио интерфейс, мик предусил и компр, 9EQ</v>
      </c>
      <c r="B1075" s="368"/>
      <c r="C1075" s="368"/>
      <c r="D1075" s="369"/>
      <c r="E1075" s="13">
        <v>2176</v>
      </c>
      <c r="F1075" s="13"/>
      <c r="G1075" s="40"/>
      <c r="H1075" s="13"/>
      <c r="I1075" s="40"/>
      <c r="J1075" s="13"/>
      <c r="K1075" s="40"/>
      <c r="L1075" s="13"/>
      <c r="M1075" s="40"/>
      <c r="N1075" s="13">
        <v>1</v>
      </c>
      <c r="O1075" s="40">
        <v>42887</v>
      </c>
      <c r="P1075" s="13"/>
      <c r="Q1075" s="40"/>
    </row>
    <row r="1076" spans="1:17" ht="52.15" customHeight="1" x14ac:dyDescent="0.2">
      <c r="A1076" s="367" t="str">
        <f t="shared" si="30"/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1076" s="368"/>
      <c r="C1076" s="368"/>
      <c r="D1076" s="369"/>
      <c r="E1076" s="13">
        <v>2177</v>
      </c>
      <c r="F1076" s="13"/>
      <c r="G1076" s="40"/>
      <c r="H1076" s="13"/>
      <c r="I1076" s="40"/>
      <c r="J1076" s="13"/>
      <c r="K1076" s="40"/>
      <c r="L1076" s="13"/>
      <c r="M1076" s="40"/>
      <c r="N1076" s="13">
        <v>1</v>
      </c>
      <c r="O1076" s="40">
        <v>14850</v>
      </c>
      <c r="P1076" s="13"/>
      <c r="Q1076" s="40"/>
    </row>
    <row r="1077" spans="1:17" ht="52.15" customHeight="1" x14ac:dyDescent="0.2">
      <c r="A1077" s="367" t="str">
        <f t="shared" si="30"/>
        <v>Активная акустическая система Audiocenter MA12 с DSP и Bluetooth, 1600Вт, SPL max 131дБ, дисперсия 80х50, 345х610х352мм, 14 кг</v>
      </c>
      <c r="B1077" s="368"/>
      <c r="C1077" s="368"/>
      <c r="D1077" s="369"/>
      <c r="E1077" s="13">
        <v>2178</v>
      </c>
      <c r="F1077" s="13"/>
      <c r="G1077" s="40"/>
      <c r="H1077" s="13"/>
      <c r="I1077" s="40"/>
      <c r="J1077" s="13"/>
      <c r="K1077" s="40"/>
      <c r="L1077" s="13"/>
      <c r="M1077" s="40"/>
      <c r="N1077" s="13">
        <v>1</v>
      </c>
      <c r="O1077" s="40">
        <v>37010</v>
      </c>
      <c r="P1077" s="13"/>
      <c r="Q1077" s="40"/>
    </row>
    <row r="1078" spans="1:17" ht="52.15" customHeight="1" x14ac:dyDescent="0.2">
      <c r="A1078" s="367" t="str">
        <f t="shared" si="30"/>
        <v>Игровой комплект АК-25 Хищник</v>
      </c>
      <c r="B1078" s="368"/>
      <c r="C1078" s="368"/>
      <c r="D1078" s="369"/>
      <c r="E1078" s="13">
        <v>2179</v>
      </c>
      <c r="F1078" s="13"/>
      <c r="G1078" s="40"/>
      <c r="H1078" s="13"/>
      <c r="I1078" s="40"/>
      <c r="J1078" s="13"/>
      <c r="K1078" s="40"/>
      <c r="L1078" s="13"/>
      <c r="M1078" s="40"/>
      <c r="N1078" s="13">
        <v>1</v>
      </c>
      <c r="O1078" s="40">
        <v>17071</v>
      </c>
      <c r="P1078" s="13"/>
      <c r="Q1078" s="40"/>
    </row>
    <row r="1079" spans="1:17" ht="52.15" customHeight="1" x14ac:dyDescent="0.2">
      <c r="A1079" s="367" t="str">
        <f t="shared" si="30"/>
        <v>Игровой комплект АК-25 Хищник</v>
      </c>
      <c r="B1079" s="368"/>
      <c r="C1079" s="368"/>
      <c r="D1079" s="369"/>
      <c r="E1079" s="13">
        <v>2180</v>
      </c>
      <c r="F1079" s="13"/>
      <c r="G1079" s="40"/>
      <c r="H1079" s="13"/>
      <c r="I1079" s="40"/>
      <c r="J1079" s="13"/>
      <c r="K1079" s="40"/>
      <c r="L1079" s="13"/>
      <c r="M1079" s="40"/>
      <c r="N1079" s="13">
        <v>1</v>
      </c>
      <c r="O1079" s="40">
        <v>17071</v>
      </c>
      <c r="P1079" s="13"/>
      <c r="Q1079" s="40"/>
    </row>
    <row r="1080" spans="1:17" ht="52.15" customHeight="1" x14ac:dyDescent="0.2">
      <c r="A1080" s="367" t="str">
        <f t="shared" si="30"/>
        <v>Игровой комплект АК-25 Хищник</v>
      </c>
      <c r="B1080" s="368"/>
      <c r="C1080" s="368"/>
      <c r="D1080" s="369"/>
      <c r="E1080" s="13">
        <v>2181</v>
      </c>
      <c r="F1080" s="13"/>
      <c r="G1080" s="40"/>
      <c r="H1080" s="13"/>
      <c r="I1080" s="40"/>
      <c r="J1080" s="13"/>
      <c r="K1080" s="40"/>
      <c r="L1080" s="13"/>
      <c r="M1080" s="40"/>
      <c r="N1080" s="13">
        <v>1</v>
      </c>
      <c r="O1080" s="40">
        <v>17071</v>
      </c>
      <c r="P1080" s="13"/>
      <c r="Q1080" s="40"/>
    </row>
    <row r="1081" spans="1:17" ht="52.15" customHeight="1" x14ac:dyDescent="0.2">
      <c r="A1081" s="367" t="str">
        <f t="shared" si="30"/>
        <v>Игровой комплект АК-25 Хищник</v>
      </c>
      <c r="B1081" s="368"/>
      <c r="C1081" s="368"/>
      <c r="D1081" s="369"/>
      <c r="E1081" s="13">
        <v>2182</v>
      </c>
      <c r="F1081" s="13"/>
      <c r="G1081" s="40"/>
      <c r="H1081" s="13"/>
      <c r="I1081" s="40"/>
      <c r="J1081" s="13"/>
      <c r="K1081" s="40"/>
      <c r="L1081" s="13"/>
      <c r="M1081" s="40"/>
      <c r="N1081" s="13">
        <v>1</v>
      </c>
      <c r="O1081" s="40">
        <v>17071</v>
      </c>
      <c r="P1081" s="13"/>
      <c r="Q1081" s="40"/>
    </row>
    <row r="1082" spans="1:17" ht="52.15" customHeight="1" x14ac:dyDescent="0.2">
      <c r="A1082" s="367" t="str">
        <f t="shared" si="30"/>
        <v>Игровой комплект АК-25 Хищник</v>
      </c>
      <c r="B1082" s="368"/>
      <c r="C1082" s="368"/>
      <c r="D1082" s="369"/>
      <c r="E1082" s="13">
        <v>2183</v>
      </c>
      <c r="F1082" s="13"/>
      <c r="G1082" s="40"/>
      <c r="H1082" s="13"/>
      <c r="I1082" s="40"/>
      <c r="J1082" s="13"/>
      <c r="K1082" s="40"/>
      <c r="L1082" s="13"/>
      <c r="M1082" s="40"/>
      <c r="N1082" s="13">
        <v>1</v>
      </c>
      <c r="O1082" s="40">
        <v>17071</v>
      </c>
      <c r="P1082" s="13"/>
      <c r="Q1082" s="40"/>
    </row>
    <row r="1083" spans="1:17" ht="52.15" customHeight="1" x14ac:dyDescent="0.2">
      <c r="A1083" s="367" t="str">
        <f t="shared" si="30"/>
        <v>Игровой комплект АК-25 Хищник</v>
      </c>
      <c r="B1083" s="368"/>
      <c r="C1083" s="368"/>
      <c r="D1083" s="369"/>
      <c r="E1083" s="13">
        <v>2184</v>
      </c>
      <c r="F1083" s="13"/>
      <c r="G1083" s="40"/>
      <c r="H1083" s="13"/>
      <c r="I1083" s="40"/>
      <c r="J1083" s="13"/>
      <c r="K1083" s="40"/>
      <c r="L1083" s="13"/>
      <c r="M1083" s="40"/>
      <c r="N1083" s="13">
        <v>1</v>
      </c>
      <c r="O1083" s="40">
        <v>17071</v>
      </c>
      <c r="P1083" s="13"/>
      <c r="Q1083" s="40"/>
    </row>
    <row r="1084" spans="1:17" ht="52.15" customHeight="1" x14ac:dyDescent="0.2">
      <c r="A1084" s="367" t="str">
        <f t="shared" si="30"/>
        <v>Игровой комплект АК-15 РАТНИК</v>
      </c>
      <c r="B1084" s="368"/>
      <c r="C1084" s="368"/>
      <c r="D1084" s="369"/>
      <c r="E1084" s="13">
        <v>2185</v>
      </c>
      <c r="F1084" s="13"/>
      <c r="G1084" s="40"/>
      <c r="H1084" s="13"/>
      <c r="I1084" s="40"/>
      <c r="J1084" s="13"/>
      <c r="K1084" s="40"/>
      <c r="L1084" s="13"/>
      <c r="M1084" s="40"/>
      <c r="N1084" s="13">
        <v>1</v>
      </c>
      <c r="O1084" s="40">
        <v>23900</v>
      </c>
      <c r="P1084" s="13"/>
      <c r="Q1084" s="40"/>
    </row>
    <row r="1085" spans="1:17" ht="52.15" customHeight="1" x14ac:dyDescent="0.2">
      <c r="A1085" s="367" t="str">
        <f t="shared" si="30"/>
        <v>Игровой комплект АR-15 РЕЙНДЖЕР</v>
      </c>
      <c r="B1085" s="368"/>
      <c r="C1085" s="368"/>
      <c r="D1085" s="369"/>
      <c r="E1085" s="13">
        <v>2186</v>
      </c>
      <c r="F1085" s="13"/>
      <c r="G1085" s="40"/>
      <c r="H1085" s="13"/>
      <c r="I1085" s="40"/>
      <c r="J1085" s="13"/>
      <c r="K1085" s="40"/>
      <c r="L1085" s="13"/>
      <c r="M1085" s="40"/>
      <c r="N1085" s="13">
        <v>1</v>
      </c>
      <c r="O1085" s="40">
        <v>25400</v>
      </c>
      <c r="P1085" s="13"/>
      <c r="Q1085" s="40"/>
    </row>
    <row r="1086" spans="1:17" ht="52.15" customHeight="1" x14ac:dyDescent="0.2">
      <c r="A1086" s="367" t="str">
        <f t="shared" si="30"/>
        <v>Игровой комплект АR-15 РЕЙНДЖЕР</v>
      </c>
      <c r="B1086" s="368"/>
      <c r="C1086" s="368"/>
      <c r="D1086" s="369"/>
      <c r="E1086" s="13">
        <v>2187</v>
      </c>
      <c r="F1086" s="13"/>
      <c r="G1086" s="40"/>
      <c r="H1086" s="13"/>
      <c r="I1086" s="40"/>
      <c r="J1086" s="13"/>
      <c r="K1086" s="40"/>
      <c r="L1086" s="13"/>
      <c r="M1086" s="40"/>
      <c r="N1086" s="13">
        <v>1</v>
      </c>
      <c r="O1086" s="40">
        <v>25400</v>
      </c>
      <c r="P1086" s="13"/>
      <c r="Q1086" s="40"/>
    </row>
    <row r="1087" spans="1:17" ht="52.15" customHeight="1" x14ac:dyDescent="0.2">
      <c r="A1087" s="367" t="str">
        <f t="shared" si="30"/>
        <v>Игровой комплект MP-9LT ФЕНИКС</v>
      </c>
      <c r="B1087" s="368"/>
      <c r="C1087" s="368"/>
      <c r="D1087" s="369"/>
      <c r="E1087" s="13">
        <v>2188</v>
      </c>
      <c r="F1087" s="13"/>
      <c r="G1087" s="40"/>
      <c r="H1087" s="13"/>
      <c r="I1087" s="40"/>
      <c r="J1087" s="13"/>
      <c r="K1087" s="40"/>
      <c r="L1087" s="13"/>
      <c r="M1087" s="40"/>
      <c r="N1087" s="13">
        <v>1</v>
      </c>
      <c r="O1087" s="40">
        <v>21600</v>
      </c>
      <c r="P1087" s="13"/>
      <c r="Q1087" s="40"/>
    </row>
    <row r="1088" spans="1:17" ht="52.15" customHeight="1" x14ac:dyDescent="0.2">
      <c r="A1088" s="367" t="str">
        <f t="shared" si="30"/>
        <v>Игровой комплект MP-9LT ФЕНИКС</v>
      </c>
      <c r="B1088" s="368"/>
      <c r="C1088" s="368"/>
      <c r="D1088" s="369"/>
      <c r="E1088" s="13">
        <v>2189</v>
      </c>
      <c r="F1088" s="13"/>
      <c r="G1088" s="40"/>
      <c r="H1088" s="13"/>
      <c r="I1088" s="40"/>
      <c r="J1088" s="13"/>
      <c r="K1088" s="40"/>
      <c r="L1088" s="13"/>
      <c r="M1088" s="40"/>
      <c r="N1088" s="13">
        <v>1</v>
      </c>
      <c r="O1088" s="40">
        <v>21600</v>
      </c>
      <c r="P1088" s="13"/>
      <c r="Q1088" s="40"/>
    </row>
    <row r="1089" spans="1:17" ht="52.15" customHeight="1" x14ac:dyDescent="0.2">
      <c r="A1089" s="367" t="str">
        <f t="shared" si="30"/>
        <v>Игровой комплект MP-9LT ФЕНИКС</v>
      </c>
      <c r="B1089" s="368"/>
      <c r="C1089" s="368"/>
      <c r="D1089" s="369"/>
      <c r="E1089" s="13">
        <v>2190</v>
      </c>
      <c r="F1089" s="13"/>
      <c r="G1089" s="40"/>
      <c r="H1089" s="13"/>
      <c r="I1089" s="40"/>
      <c r="J1089" s="13"/>
      <c r="K1089" s="40"/>
      <c r="L1089" s="13"/>
      <c r="M1089" s="40"/>
      <c r="N1089" s="13">
        <v>1</v>
      </c>
      <c r="O1089" s="40">
        <v>21600</v>
      </c>
      <c r="P1089" s="13"/>
      <c r="Q1089" s="40"/>
    </row>
    <row r="1090" spans="1:17" ht="52.15" customHeight="1" x14ac:dyDescent="0.2">
      <c r="A1090" s="367" t="str">
        <f t="shared" si="30"/>
        <v>Умная боевая база</v>
      </c>
      <c r="B1090" s="368"/>
      <c r="C1090" s="368"/>
      <c r="D1090" s="369"/>
      <c r="E1090" s="13">
        <v>2191</v>
      </c>
      <c r="F1090" s="13"/>
      <c r="G1090" s="40"/>
      <c r="H1090" s="13"/>
      <c r="I1090" s="40"/>
      <c r="J1090" s="13"/>
      <c r="K1090" s="40"/>
      <c r="L1090" s="13"/>
      <c r="M1090" s="40"/>
      <c r="N1090" s="13">
        <v>1</v>
      </c>
      <c r="O1090" s="40">
        <v>11500</v>
      </c>
      <c r="P1090" s="13"/>
      <c r="Q1090" s="40"/>
    </row>
    <row r="1091" spans="1:17" ht="52.15" customHeight="1" x14ac:dyDescent="0.2">
      <c r="A1091" s="367" t="str">
        <f t="shared" si="30"/>
        <v>Умная боевая база</v>
      </c>
      <c r="B1091" s="368"/>
      <c r="C1091" s="368"/>
      <c r="D1091" s="369"/>
      <c r="E1091" s="13">
        <v>2192</v>
      </c>
      <c r="F1091" s="13"/>
      <c r="G1091" s="40"/>
      <c r="H1091" s="13"/>
      <c r="I1091" s="40"/>
      <c r="J1091" s="13"/>
      <c r="K1091" s="40"/>
      <c r="L1091" s="13"/>
      <c r="M1091" s="40"/>
      <c r="N1091" s="13">
        <v>1</v>
      </c>
      <c r="O1091" s="40">
        <v>11500</v>
      </c>
      <c r="P1091" s="13"/>
      <c r="Q1091" s="40"/>
    </row>
    <row r="1092" spans="1:17" ht="52.15" customHeight="1" x14ac:dyDescent="0.2">
      <c r="A1092" s="367" t="str">
        <f t="shared" si="30"/>
        <v>Лазерная винтовка PSS MP</v>
      </c>
      <c r="B1092" s="368"/>
      <c r="C1092" s="368"/>
      <c r="D1092" s="369"/>
      <c r="E1092" s="13">
        <v>2193</v>
      </c>
      <c r="F1092" s="13"/>
      <c r="G1092" s="40"/>
      <c r="H1092" s="13"/>
      <c r="I1092" s="40"/>
      <c r="J1092" s="13"/>
      <c r="K1092" s="40"/>
      <c r="L1092" s="13"/>
      <c r="M1092" s="40"/>
      <c r="N1092" s="13">
        <v>1</v>
      </c>
      <c r="O1092" s="40">
        <v>24900</v>
      </c>
      <c r="P1092" s="13"/>
      <c r="Q1092" s="40"/>
    </row>
    <row r="1093" spans="1:17" ht="52.15" customHeight="1" x14ac:dyDescent="0.2">
      <c r="A1093" s="367" t="str">
        <f t="shared" si="30"/>
        <v>Стойка под телевизор Novigo до 75 кг</v>
      </c>
      <c r="B1093" s="368"/>
      <c r="C1093" s="368"/>
      <c r="D1093" s="369"/>
      <c r="E1093" s="13">
        <v>2194</v>
      </c>
      <c r="F1093" s="13"/>
      <c r="G1093" s="40"/>
      <c r="H1093" s="13">
        <v>1</v>
      </c>
      <c r="I1093" s="40">
        <v>14000</v>
      </c>
      <c r="J1093" s="13"/>
      <c r="K1093" s="40"/>
      <c r="L1093" s="13"/>
      <c r="M1093" s="40"/>
      <c r="N1093" s="13"/>
      <c r="O1093" s="40"/>
      <c r="P1093" s="13"/>
      <c r="Q1093" s="40"/>
    </row>
    <row r="1094" spans="1:17" ht="52.15" customHeight="1" x14ac:dyDescent="0.2">
      <c r="A1094" s="367" t="str">
        <f t="shared" si="30"/>
        <v>ММГ АКМ Шпон дер, стац/прикл, плюс подсумок АКМ (ВПО-911)</v>
      </c>
      <c r="B1094" s="368"/>
      <c r="C1094" s="368"/>
      <c r="D1094" s="369"/>
      <c r="E1094" s="13">
        <v>2195</v>
      </c>
      <c r="F1094" s="13"/>
      <c r="G1094" s="40"/>
      <c r="H1094" s="13">
        <v>1</v>
      </c>
      <c r="I1094" s="40">
        <v>11900</v>
      </c>
      <c r="J1094" s="13"/>
      <c r="K1094" s="40"/>
      <c r="L1094" s="13"/>
      <c r="M1094" s="40"/>
      <c r="N1094" s="13"/>
      <c r="O1094" s="40"/>
      <c r="P1094" s="13"/>
      <c r="Q1094" s="40"/>
    </row>
    <row r="1095" spans="1:17" ht="52.15" customHeight="1" x14ac:dyDescent="0.2">
      <c r="A1095" s="367" t="str">
        <f t="shared" si="30"/>
        <v>Ноутбук Lenovo IdeaPad G5045 (80G301TWRK)</v>
      </c>
      <c r="B1095" s="368"/>
      <c r="C1095" s="368"/>
      <c r="D1095" s="369"/>
      <c r="E1095" s="13">
        <v>2196</v>
      </c>
      <c r="F1095" s="13"/>
      <c r="G1095" s="40"/>
      <c r="H1095" s="13">
        <v>1</v>
      </c>
      <c r="I1095" s="40">
        <v>41188.800000000003</v>
      </c>
      <c r="J1095" s="13"/>
      <c r="K1095" s="40"/>
      <c r="L1095" s="13"/>
      <c r="M1095" s="40"/>
      <c r="N1095" s="13"/>
      <c r="O1095" s="40"/>
      <c r="P1095" s="13"/>
      <c r="Q1095" s="40"/>
    </row>
    <row r="1096" spans="1:17" ht="52.15" customHeight="1" x14ac:dyDescent="0.2">
      <c r="A1096" s="367" t="str">
        <f t="shared" si="30"/>
        <v>МФУ лазерное НР 132</v>
      </c>
      <c r="B1096" s="368"/>
      <c r="C1096" s="368"/>
      <c r="D1096" s="369"/>
      <c r="E1096" s="13">
        <v>2197</v>
      </c>
      <c r="F1096" s="13"/>
      <c r="G1096" s="40"/>
      <c r="H1096" s="13">
        <v>1</v>
      </c>
      <c r="I1096" s="40">
        <v>14000</v>
      </c>
      <c r="J1096" s="13"/>
      <c r="K1096" s="40"/>
      <c r="L1096" s="13"/>
      <c r="M1096" s="40"/>
      <c r="N1096" s="13"/>
      <c r="O1096" s="40"/>
      <c r="P1096" s="13"/>
      <c r="Q1096" s="40"/>
    </row>
    <row r="1097" spans="1:17" ht="52.15" customHeight="1" x14ac:dyDescent="0.2">
      <c r="A1097" s="367" t="str">
        <f t="shared" si="30"/>
        <v>ММГ АКМ Шпон дер, стац/прикл, плюс подсумок АКМ (ВПО-911)</v>
      </c>
      <c r="B1097" s="368"/>
      <c r="C1097" s="368"/>
      <c r="D1097" s="369"/>
      <c r="E1097" s="13">
        <v>2198</v>
      </c>
      <c r="F1097" s="13"/>
      <c r="G1097" s="40"/>
      <c r="H1097" s="13">
        <v>1</v>
      </c>
      <c r="I1097" s="40">
        <v>11900</v>
      </c>
      <c r="J1097" s="13"/>
      <c r="K1097" s="40"/>
      <c r="L1097" s="13"/>
      <c r="M1097" s="40"/>
      <c r="N1097" s="13"/>
      <c r="O1097" s="40"/>
      <c r="P1097" s="13"/>
      <c r="Q1097" s="40"/>
    </row>
    <row r="1098" spans="1:17" ht="52.15" customHeight="1" x14ac:dyDescent="0.2">
      <c r="A1098" s="367" t="str">
        <f t="shared" si="30"/>
        <v>ММГ АКМ Шпон дер, стац/прикл, плюс подсумок АКМ (ВПО-911)</v>
      </c>
      <c r="B1098" s="368"/>
      <c r="C1098" s="368"/>
      <c r="D1098" s="369"/>
      <c r="E1098" s="13">
        <v>2199</v>
      </c>
      <c r="F1098" s="13"/>
      <c r="G1098" s="40"/>
      <c r="H1098" s="13">
        <v>1</v>
      </c>
      <c r="I1098" s="40">
        <v>11900</v>
      </c>
      <c r="J1098" s="13"/>
      <c r="K1098" s="40"/>
      <c r="L1098" s="13"/>
      <c r="M1098" s="40"/>
      <c r="N1098" s="13"/>
      <c r="O1098" s="40"/>
      <c r="P1098" s="13"/>
      <c r="Q1098" s="40"/>
    </row>
    <row r="1099" spans="1:17" ht="52.15" customHeight="1" x14ac:dyDescent="0.2">
      <c r="A1099" s="367" t="str">
        <f t="shared" si="30"/>
        <v>ММГ АКМ Шпон дер, стац/прикл, плюс подсумок АКМ (ВПО-911)</v>
      </c>
      <c r="B1099" s="368"/>
      <c r="C1099" s="368"/>
      <c r="D1099" s="369"/>
      <c r="E1099" s="13">
        <v>2200</v>
      </c>
      <c r="F1099" s="13"/>
      <c r="G1099" s="40"/>
      <c r="H1099" s="13">
        <v>1</v>
      </c>
      <c r="I1099" s="40">
        <v>11900</v>
      </c>
      <c r="J1099" s="13"/>
      <c r="K1099" s="40"/>
      <c r="L1099" s="13"/>
      <c r="M1099" s="40"/>
      <c r="N1099" s="13"/>
      <c r="O1099" s="40"/>
      <c r="P1099" s="13"/>
      <c r="Q1099" s="40"/>
    </row>
    <row r="1100" spans="1:17" ht="52.15" customHeight="1" x14ac:dyDescent="0.2">
      <c r="A1100" s="367" t="str">
        <f t="shared" si="30"/>
        <v>ММГ АКМ Шпон дер, стац/прикл, плюс подсумок АКМ (ВПО-911)</v>
      </c>
      <c r="B1100" s="368"/>
      <c r="C1100" s="368"/>
      <c r="D1100" s="369"/>
      <c r="E1100" s="13">
        <v>2201</v>
      </c>
      <c r="F1100" s="13"/>
      <c r="G1100" s="40"/>
      <c r="H1100" s="13">
        <v>1</v>
      </c>
      <c r="I1100" s="40">
        <v>11900</v>
      </c>
      <c r="J1100" s="13"/>
      <c r="K1100" s="40"/>
      <c r="L1100" s="13"/>
      <c r="M1100" s="40"/>
      <c r="N1100" s="13"/>
      <c r="O1100" s="40"/>
      <c r="P1100" s="13"/>
      <c r="Q1100" s="40"/>
    </row>
    <row r="1101" spans="1:17" ht="52.15" customHeight="1" x14ac:dyDescent="0.2">
      <c r="A1101" s="367" t="str">
        <f t="shared" si="30"/>
        <v>ЖК Телевизор 48"</v>
      </c>
      <c r="B1101" s="368"/>
      <c r="C1101" s="368"/>
      <c r="D1101" s="369"/>
      <c r="E1101" s="13">
        <v>2202</v>
      </c>
      <c r="F1101" s="13"/>
      <c r="G1101" s="40"/>
      <c r="H1101" s="13">
        <v>1</v>
      </c>
      <c r="I1101" s="40">
        <v>46000</v>
      </c>
      <c r="J1101" s="13"/>
      <c r="K1101" s="40"/>
      <c r="L1101" s="13"/>
      <c r="M1101" s="40"/>
      <c r="N1101" s="13"/>
      <c r="O1101" s="40"/>
      <c r="P1101" s="13"/>
      <c r="Q1101" s="40"/>
    </row>
    <row r="1102" spans="1:17" ht="52.15" customHeight="1" x14ac:dyDescent="0.2">
      <c r="A1102" s="367" t="str">
        <f t="shared" si="30"/>
        <v>ММГ АКМ Шпон дер, стац/прикл, плюс подсумок АКМ (ВПО-911)</v>
      </c>
      <c r="B1102" s="368"/>
      <c r="C1102" s="368"/>
      <c r="D1102" s="369"/>
      <c r="E1102" s="13">
        <v>2203</v>
      </c>
      <c r="F1102" s="13"/>
      <c r="G1102" s="40"/>
      <c r="H1102" s="13">
        <v>1</v>
      </c>
      <c r="I1102" s="40">
        <v>11900</v>
      </c>
      <c r="J1102" s="13"/>
      <c r="K1102" s="40"/>
      <c r="L1102" s="13"/>
      <c r="M1102" s="40"/>
      <c r="N1102" s="13"/>
      <c r="O1102" s="40"/>
      <c r="P1102" s="13"/>
      <c r="Q1102" s="40"/>
    </row>
    <row r="1103" spans="1:17" ht="52.15" customHeight="1" x14ac:dyDescent="0.2">
      <c r="A1103" s="367" t="str">
        <f t="shared" si="30"/>
        <v>Ноутбук 15,6" Lenovo Z510 (HD) i5 4200M</v>
      </c>
      <c r="B1103" s="368"/>
      <c r="C1103" s="368"/>
      <c r="D1103" s="369"/>
      <c r="E1103" s="13">
        <v>2204</v>
      </c>
      <c r="F1103" s="13"/>
      <c r="G1103" s="40"/>
      <c r="H1103" s="13">
        <v>1</v>
      </c>
      <c r="I1103" s="40">
        <v>30000</v>
      </c>
      <c r="J1103" s="13"/>
      <c r="K1103" s="40"/>
      <c r="L1103" s="13"/>
      <c r="M1103" s="40"/>
      <c r="N1103" s="13"/>
      <c r="O1103" s="40"/>
      <c r="P1103" s="13"/>
      <c r="Q1103" s="40"/>
    </row>
    <row r="1104" spans="1:17" ht="52.15" customHeight="1" x14ac:dyDescent="0.2">
      <c r="A1104" s="367" t="str">
        <f t="shared" si="30"/>
        <v>Телевизор ЖК Sharp</v>
      </c>
      <c r="B1104" s="368"/>
      <c r="C1104" s="368"/>
      <c r="D1104" s="369"/>
      <c r="E1104" s="13">
        <v>2205</v>
      </c>
      <c r="F1104" s="13">
        <v>1</v>
      </c>
      <c r="G1104" s="40">
        <v>86206.9</v>
      </c>
      <c r="H1104" s="13"/>
      <c r="I1104" s="40"/>
      <c r="J1104" s="13"/>
      <c r="K1104" s="40"/>
      <c r="L1104" s="13"/>
      <c r="M1104" s="40"/>
      <c r="N1104" s="13"/>
      <c r="O1104" s="40"/>
      <c r="P1104" s="13"/>
      <c r="Q1104" s="40"/>
    </row>
    <row r="1105" spans="1:17" ht="52.15" customHeight="1" x14ac:dyDescent="0.2">
      <c r="A1105" s="367" t="str">
        <f t="shared" si="30"/>
        <v>ММГ АКМ Шпон дер, стац/прикл, плюс подсумок АКМ (ВПО-911)</v>
      </c>
      <c r="B1105" s="368"/>
      <c r="C1105" s="368"/>
      <c r="D1105" s="369"/>
      <c r="E1105" s="13">
        <v>2206</v>
      </c>
      <c r="F1105" s="13"/>
      <c r="G1105" s="40"/>
      <c r="H1105" s="13">
        <v>1</v>
      </c>
      <c r="I1105" s="40">
        <v>11900</v>
      </c>
      <c r="J1105" s="13"/>
      <c r="K1105" s="40"/>
      <c r="L1105" s="13"/>
      <c r="M1105" s="40"/>
      <c r="N1105" s="13"/>
      <c r="O1105" s="40"/>
      <c r="P1105" s="13"/>
      <c r="Q1105" s="40"/>
    </row>
    <row r="1106" spans="1:17" ht="52.15" customHeight="1" x14ac:dyDescent="0.2">
      <c r="A1106" s="367" t="str">
        <f t="shared" si="30"/>
        <v>ММГ АКМ Шпон дер, стац/прикл, плюс подсумок АКМ (ВПО-911)</v>
      </c>
      <c r="B1106" s="368"/>
      <c r="C1106" s="368"/>
      <c r="D1106" s="369"/>
      <c r="E1106" s="13">
        <v>2207</v>
      </c>
      <c r="F1106" s="13"/>
      <c r="G1106" s="40"/>
      <c r="H1106" s="13">
        <v>1</v>
      </c>
      <c r="I1106" s="40">
        <v>11900</v>
      </c>
      <c r="J1106" s="13"/>
      <c r="K1106" s="40"/>
      <c r="L1106" s="13"/>
      <c r="M1106" s="40"/>
      <c r="N1106" s="13"/>
      <c r="O1106" s="40"/>
      <c r="P1106" s="13"/>
      <c r="Q1106" s="40"/>
    </row>
    <row r="1107" spans="1:17" ht="52.15" customHeight="1" x14ac:dyDescent="0.2">
      <c r="A1107" s="367" t="str">
        <f t="shared" si="30"/>
        <v>Проектор короткофокусный Epson ЕВ-530</v>
      </c>
      <c r="B1107" s="368"/>
      <c r="C1107" s="368"/>
      <c r="D1107" s="369"/>
      <c r="E1107" s="13">
        <v>2208</v>
      </c>
      <c r="F1107" s="13"/>
      <c r="G1107" s="40"/>
      <c r="H1107" s="13">
        <v>1</v>
      </c>
      <c r="I1107" s="40">
        <v>74000</v>
      </c>
      <c r="J1107" s="13"/>
      <c r="K1107" s="40"/>
      <c r="L1107" s="13"/>
      <c r="M1107" s="40"/>
      <c r="N1107" s="13"/>
      <c r="O1107" s="40"/>
      <c r="P1107" s="13"/>
      <c r="Q1107" s="40"/>
    </row>
    <row r="1108" spans="1:17" ht="52.15" customHeight="1" x14ac:dyDescent="0.2">
      <c r="A1108" s="367" t="str">
        <f t="shared" si="30"/>
        <v>Звукоусилительная аппаратура(в комплекте:микшер,4пот.микрофона)</v>
      </c>
      <c r="B1108" s="368"/>
      <c r="C1108" s="368"/>
      <c r="D1108" s="369"/>
      <c r="E1108" s="13">
        <v>2209</v>
      </c>
      <c r="F1108" s="13"/>
      <c r="G1108" s="40"/>
      <c r="H1108" s="13">
        <v>1</v>
      </c>
      <c r="I1108" s="40">
        <v>61600</v>
      </c>
      <c r="J1108" s="13"/>
      <c r="K1108" s="40"/>
      <c r="L1108" s="13"/>
      <c r="M1108" s="40"/>
      <c r="N1108" s="13"/>
      <c r="O1108" s="40"/>
      <c r="P1108" s="13"/>
      <c r="Q1108" s="40"/>
    </row>
    <row r="1109" spans="1:17" ht="52.15" customHeight="1" x14ac:dyDescent="0.2">
      <c r="A1109" s="367" t="str">
        <f t="shared" si="30"/>
        <v>Интерактивная доска Smart Board SB480,77" с мобильной стойкой</v>
      </c>
      <c r="B1109" s="368"/>
      <c r="C1109" s="368"/>
      <c r="D1109" s="369"/>
      <c r="E1109" s="13">
        <v>2210</v>
      </c>
      <c r="F1109" s="13"/>
      <c r="G1109" s="40"/>
      <c r="H1109" s="13">
        <v>1</v>
      </c>
      <c r="I1109" s="40">
        <v>92900</v>
      </c>
      <c r="J1109" s="13"/>
      <c r="K1109" s="40"/>
      <c r="L1109" s="13"/>
      <c r="M1109" s="40"/>
      <c r="N1109" s="13"/>
      <c r="O1109" s="40"/>
      <c r="P1109" s="13"/>
      <c r="Q1109" s="40"/>
    </row>
    <row r="1110" spans="1:17" ht="52.15" customHeight="1" x14ac:dyDescent="0.2">
      <c r="A1110" s="367" t="str">
        <f t="shared" si="30"/>
        <v>МФУ (многофункциональное устройство) НР Laser Jet 3050</v>
      </c>
      <c r="B1110" s="368"/>
      <c r="C1110" s="368"/>
      <c r="D1110" s="369"/>
      <c r="E1110" s="13">
        <v>2211</v>
      </c>
      <c r="F1110" s="13"/>
      <c r="G1110" s="40"/>
      <c r="H1110" s="13"/>
      <c r="I1110" s="40"/>
      <c r="J1110" s="13"/>
      <c r="K1110" s="40"/>
      <c r="L1110" s="13"/>
      <c r="M1110" s="40"/>
      <c r="N1110" s="13">
        <v>1</v>
      </c>
      <c r="O1110" s="40">
        <v>12740</v>
      </c>
      <c r="P1110" s="13"/>
      <c r="Q1110" s="40"/>
    </row>
    <row r="1111" spans="1:17" ht="52.15" customHeight="1" x14ac:dyDescent="0.2">
      <c r="A1111" s="367" t="str">
        <f t="shared" si="30"/>
        <v>Ноутбук HP 250G6</v>
      </c>
      <c r="B1111" s="368"/>
      <c r="C1111" s="368"/>
      <c r="D1111" s="369"/>
      <c r="E1111" s="13">
        <v>2212</v>
      </c>
      <c r="F1111" s="13"/>
      <c r="G1111" s="40"/>
      <c r="H1111" s="13">
        <v>1</v>
      </c>
      <c r="I1111" s="40">
        <v>33500</v>
      </c>
      <c r="J1111" s="13"/>
      <c r="K1111" s="40"/>
      <c r="L1111" s="13"/>
      <c r="M1111" s="40"/>
      <c r="N1111" s="13"/>
      <c r="O1111" s="40"/>
      <c r="P1111" s="13"/>
      <c r="Q1111" s="40"/>
    </row>
    <row r="1112" spans="1:17" ht="52.15" customHeight="1" x14ac:dyDescent="0.2">
      <c r="A1112" s="367" t="str">
        <f t="shared" si="30"/>
        <v>Компьютер Р 3.0</v>
      </c>
      <c r="B1112" s="368"/>
      <c r="C1112" s="368"/>
      <c r="D1112" s="369"/>
      <c r="E1112" s="13">
        <v>2213</v>
      </c>
      <c r="F1112" s="13"/>
      <c r="G1112" s="40"/>
      <c r="H1112" s="13"/>
      <c r="I1112" s="40"/>
      <c r="J1112" s="13"/>
      <c r="K1112" s="40"/>
      <c r="L1112" s="13"/>
      <c r="M1112" s="40"/>
      <c r="N1112" s="13">
        <v>1</v>
      </c>
      <c r="O1112" s="40">
        <v>16860</v>
      </c>
      <c r="P1112" s="13"/>
      <c r="Q1112" s="40"/>
    </row>
    <row r="1113" spans="1:17" ht="52.15" customHeight="1" x14ac:dyDescent="0.2">
      <c r="A1113" s="367" t="str">
        <f t="shared" si="30"/>
        <v>Ноутбук HP 250G6</v>
      </c>
      <c r="B1113" s="368"/>
      <c r="C1113" s="368"/>
      <c r="D1113" s="369"/>
      <c r="E1113" s="13">
        <v>2214</v>
      </c>
      <c r="F1113" s="13"/>
      <c r="G1113" s="40"/>
      <c r="H1113" s="13">
        <v>1</v>
      </c>
      <c r="I1113" s="40">
        <v>33500</v>
      </c>
      <c r="J1113" s="13"/>
      <c r="K1113" s="40"/>
      <c r="L1113" s="13"/>
      <c r="M1113" s="40"/>
      <c r="N1113" s="13"/>
      <c r="O1113" s="40"/>
      <c r="P1113" s="13"/>
      <c r="Q1113" s="40"/>
    </row>
    <row r="1114" spans="1:17" ht="52.15" customHeight="1" x14ac:dyDescent="0.2">
      <c r="A1114" s="367" t="str">
        <f t="shared" si="30"/>
        <v>МФУ струйный Epson WP-M5690DWF</v>
      </c>
      <c r="B1114" s="368"/>
      <c r="C1114" s="368"/>
      <c r="D1114" s="369"/>
      <c r="E1114" s="13">
        <v>2215</v>
      </c>
      <c r="F1114" s="13"/>
      <c r="G1114" s="40"/>
      <c r="H1114" s="13">
        <v>1</v>
      </c>
      <c r="I1114" s="40">
        <v>19600</v>
      </c>
      <c r="J1114" s="13"/>
      <c r="K1114" s="40"/>
      <c r="L1114" s="13"/>
      <c r="M1114" s="40"/>
      <c r="N1114" s="13"/>
      <c r="O1114" s="40"/>
      <c r="P1114" s="13"/>
      <c r="Q1114" s="40"/>
    </row>
    <row r="1115" spans="1:17" ht="52.15" customHeight="1" x14ac:dyDescent="0.2">
      <c r="A1115" s="367" t="str">
        <f t="shared" si="30"/>
        <v>Компьютер "Старком"</v>
      </c>
      <c r="B1115" s="368"/>
      <c r="C1115" s="368"/>
      <c r="D1115" s="369"/>
      <c r="E1115" s="13">
        <v>2216</v>
      </c>
      <c r="F1115" s="13">
        <v>1</v>
      </c>
      <c r="G1115" s="40">
        <v>35000</v>
      </c>
      <c r="H1115" s="13"/>
      <c r="I1115" s="40"/>
      <c r="J1115" s="13"/>
      <c r="K1115" s="40"/>
      <c r="L1115" s="13"/>
      <c r="M1115" s="40"/>
      <c r="N1115" s="13"/>
      <c r="O1115" s="40"/>
      <c r="P1115" s="13"/>
      <c r="Q1115" s="40"/>
    </row>
    <row r="1116" spans="1:17" ht="52.15" customHeight="1" x14ac:dyDescent="0.2">
      <c r="A1116" s="367" t="str">
        <f t="shared" si="30"/>
        <v>Принтер Эпсон фото струйный А4</v>
      </c>
      <c r="B1116" s="368"/>
      <c r="C1116" s="368"/>
      <c r="D1116" s="369"/>
      <c r="E1116" s="13">
        <v>2217</v>
      </c>
      <c r="F1116" s="13">
        <v>1</v>
      </c>
      <c r="G1116" s="40">
        <v>7490.07</v>
      </c>
      <c r="H1116" s="13"/>
      <c r="I1116" s="40"/>
      <c r="J1116" s="13"/>
      <c r="K1116" s="40"/>
      <c r="L1116" s="13"/>
      <c r="M1116" s="40"/>
      <c r="N1116" s="13"/>
      <c r="O1116" s="40"/>
      <c r="P1116" s="13"/>
      <c r="Q1116" s="40"/>
    </row>
    <row r="1117" spans="1:17" ht="52.15" customHeight="1" x14ac:dyDescent="0.2">
      <c r="A1117" s="367" t="str">
        <f t="shared" si="30"/>
        <v>Сканер Perfection V730</v>
      </c>
      <c r="B1117" s="368"/>
      <c r="C1117" s="368"/>
      <c r="D1117" s="369"/>
      <c r="E1117" s="13">
        <v>2218</v>
      </c>
      <c r="F1117" s="13">
        <v>1</v>
      </c>
      <c r="G1117" s="40">
        <v>5000</v>
      </c>
      <c r="H1117" s="13"/>
      <c r="I1117" s="40"/>
      <c r="J1117" s="13"/>
      <c r="K1117" s="40"/>
      <c r="L1117" s="13"/>
      <c r="M1117" s="40"/>
      <c r="N1117" s="13"/>
      <c r="O1117" s="40"/>
      <c r="P1117" s="13"/>
      <c r="Q1117" s="40"/>
    </row>
    <row r="1118" spans="1:17" ht="52.15" customHeight="1" x14ac:dyDescent="0.2">
      <c r="A1118" s="367" t="str">
        <f t="shared" si="30"/>
        <v>Телефонный аппарат</v>
      </c>
      <c r="B1118" s="368"/>
      <c r="C1118" s="368"/>
      <c r="D1118" s="369"/>
      <c r="E1118" s="13">
        <v>2219</v>
      </c>
      <c r="F1118" s="13">
        <v>1</v>
      </c>
      <c r="G1118" s="40">
        <v>3500</v>
      </c>
      <c r="H1118" s="13"/>
      <c r="I1118" s="40"/>
      <c r="J1118" s="13"/>
      <c r="K1118" s="40"/>
      <c r="L1118" s="13"/>
      <c r="M1118" s="40"/>
      <c r="N1118" s="13"/>
      <c r="O1118" s="40"/>
      <c r="P1118" s="13"/>
      <c r="Q1118" s="40"/>
    </row>
    <row r="1119" spans="1:17" ht="52.15" customHeight="1" x14ac:dyDescent="0.2">
      <c r="A1119" s="367" t="str">
        <f t="shared" si="30"/>
        <v>Ноутбук Lenovo IdeaPad Z500 15.6"*</v>
      </c>
      <c r="B1119" s="368"/>
      <c r="C1119" s="368"/>
      <c r="D1119" s="369"/>
      <c r="E1119" s="13">
        <v>2220</v>
      </c>
      <c r="F1119" s="13">
        <v>1</v>
      </c>
      <c r="G1119" s="40">
        <v>31001.4</v>
      </c>
      <c r="H1119" s="13"/>
      <c r="I1119" s="40"/>
      <c r="J1119" s="13"/>
      <c r="K1119" s="40"/>
      <c r="L1119" s="13"/>
      <c r="M1119" s="40"/>
      <c r="N1119" s="13"/>
      <c r="O1119" s="40"/>
      <c r="P1119" s="13"/>
      <c r="Q1119" s="40"/>
    </row>
    <row r="1120" spans="1:17" ht="52.15" customHeight="1" x14ac:dyDescent="0.2">
      <c r="A1120" s="367" t="str">
        <f t="shared" si="30"/>
        <v>МФУ лазерное Samsung</v>
      </c>
      <c r="B1120" s="368"/>
      <c r="C1120" s="368"/>
      <c r="D1120" s="369"/>
      <c r="E1120" s="13">
        <v>2221</v>
      </c>
      <c r="F1120" s="13"/>
      <c r="G1120" s="40"/>
      <c r="H1120" s="13">
        <v>1</v>
      </c>
      <c r="I1120" s="40">
        <v>19800</v>
      </c>
      <c r="J1120" s="13"/>
      <c r="K1120" s="40"/>
      <c r="L1120" s="13"/>
      <c r="M1120" s="40"/>
      <c r="N1120" s="13"/>
      <c r="O1120" s="40"/>
      <c r="P1120" s="13"/>
      <c r="Q1120" s="40"/>
    </row>
    <row r="1121" spans="1:17" ht="52.15" customHeight="1" x14ac:dyDescent="0.2">
      <c r="A1121" s="367" t="str">
        <f t="shared" si="30"/>
        <v>Ксерокс (CPI-3796B0036 IR2520 с тонером CAN-27885B002 C-EXV 33)</v>
      </c>
      <c r="B1121" s="368"/>
      <c r="C1121" s="368"/>
      <c r="D1121" s="369"/>
      <c r="E1121" s="13">
        <v>2222</v>
      </c>
      <c r="F1121" s="13">
        <v>1</v>
      </c>
      <c r="G1121" s="40">
        <v>40000</v>
      </c>
      <c r="H1121" s="13"/>
      <c r="I1121" s="40"/>
      <c r="J1121" s="13"/>
      <c r="K1121" s="40"/>
      <c r="L1121" s="13"/>
      <c r="M1121" s="40"/>
      <c r="N1121" s="13"/>
      <c r="O1121" s="40"/>
      <c r="P1121" s="13"/>
      <c r="Q1121" s="40"/>
    </row>
    <row r="1122" spans="1:17" ht="52.15" customHeight="1" x14ac:dyDescent="0.2">
      <c r="A1122" s="367" t="str">
        <f t="shared" si="30"/>
        <v>МФУ Kyosera FS-1120 MFP лазерный</v>
      </c>
      <c r="B1122" s="368"/>
      <c r="C1122" s="368"/>
      <c r="D1122" s="369"/>
      <c r="E1122" s="13">
        <v>2223</v>
      </c>
      <c r="F1122" s="13"/>
      <c r="G1122" s="40"/>
      <c r="H1122" s="13">
        <v>1</v>
      </c>
      <c r="I1122" s="40">
        <v>8664.9</v>
      </c>
      <c r="J1122" s="13"/>
      <c r="K1122" s="40"/>
      <c r="L1122" s="13"/>
      <c r="M1122" s="40"/>
      <c r="N1122" s="13"/>
      <c r="O1122" s="40"/>
      <c r="P1122" s="13"/>
      <c r="Q1122" s="40"/>
    </row>
    <row r="1123" spans="1:17" ht="52.15" customHeight="1" x14ac:dyDescent="0.2">
      <c r="A1123" s="367" t="str">
        <f t="shared" si="30"/>
        <v>компьютер в сборе, intel Core 2 DUO E7200/2048/500G/512mb/DVDRW/Win Vista/22'' Samsung T220N</v>
      </c>
      <c r="B1123" s="368"/>
      <c r="C1123" s="368"/>
      <c r="D1123" s="369"/>
      <c r="E1123" s="13">
        <v>2224</v>
      </c>
      <c r="F1123" s="13">
        <v>1</v>
      </c>
      <c r="G1123" s="40">
        <v>30500</v>
      </c>
      <c r="H1123" s="13"/>
      <c r="I1123" s="40"/>
      <c r="J1123" s="13"/>
      <c r="K1123" s="40"/>
      <c r="L1123" s="13"/>
      <c r="M1123" s="40"/>
      <c r="N1123" s="13"/>
      <c r="O1123" s="40"/>
      <c r="P1123" s="13"/>
      <c r="Q1123" s="40"/>
    </row>
    <row r="1124" spans="1:17" ht="52.15" customHeight="1" x14ac:dyDescent="0.2">
      <c r="A1124" s="367" t="str">
        <f t="shared" si="30"/>
        <v>компьютер в сборе, intel Core 2 DUO E7200/2048/500G/512mb/DVDRW/Win Vista/22'' Samsung T220N</v>
      </c>
      <c r="B1124" s="368"/>
      <c r="C1124" s="368"/>
      <c r="D1124" s="369"/>
      <c r="E1124" s="13">
        <v>2225</v>
      </c>
      <c r="F1124" s="13">
        <v>1</v>
      </c>
      <c r="G1124" s="40">
        <v>30500</v>
      </c>
      <c r="H1124" s="13"/>
      <c r="I1124" s="40"/>
      <c r="J1124" s="13"/>
      <c r="K1124" s="40"/>
      <c r="L1124" s="13"/>
      <c r="M1124" s="40"/>
      <c r="N1124" s="13"/>
      <c r="O1124" s="40"/>
      <c r="P1124" s="13"/>
      <c r="Q1124" s="40"/>
    </row>
    <row r="1125" spans="1:17" ht="52.15" customHeight="1" x14ac:dyDescent="0.2">
      <c r="A1125" s="367" t="str">
        <f t="shared" si="30"/>
        <v>Компьютер в сборе</v>
      </c>
      <c r="B1125" s="368"/>
      <c r="C1125" s="368"/>
      <c r="D1125" s="369"/>
      <c r="E1125" s="13">
        <v>2226</v>
      </c>
      <c r="F1125" s="13"/>
      <c r="G1125" s="40"/>
      <c r="H1125" s="13"/>
      <c r="I1125" s="40"/>
      <c r="J1125" s="13"/>
      <c r="K1125" s="40"/>
      <c r="L1125" s="13"/>
      <c r="M1125" s="40"/>
      <c r="N1125" s="13">
        <v>1</v>
      </c>
      <c r="O1125" s="40">
        <v>43610</v>
      </c>
      <c r="P1125" s="13"/>
      <c r="Q1125" s="40"/>
    </row>
    <row r="1126" spans="1:17" ht="52.15" customHeight="1" x14ac:dyDescent="0.2">
      <c r="A1126" s="367" t="str">
        <f t="shared" si="30"/>
        <v>Ноутбук Lenovo IdeaPad G5045 (80G301TWRK)</v>
      </c>
      <c r="B1126" s="368"/>
      <c r="C1126" s="368"/>
      <c r="D1126" s="369"/>
      <c r="E1126" s="13">
        <v>2227</v>
      </c>
      <c r="F1126" s="13"/>
      <c r="G1126" s="40"/>
      <c r="H1126" s="13">
        <v>1</v>
      </c>
      <c r="I1126" s="40">
        <v>41188.800000000003</v>
      </c>
      <c r="J1126" s="13"/>
      <c r="K1126" s="40"/>
      <c r="L1126" s="13"/>
      <c r="M1126" s="40"/>
      <c r="N1126" s="13"/>
      <c r="O1126" s="40"/>
      <c r="P1126" s="13"/>
      <c r="Q1126" s="40"/>
    </row>
    <row r="1127" spans="1:17" ht="52.15" customHeight="1" x14ac:dyDescent="0.2">
      <c r="A1127" s="367" t="str">
        <f t="shared" si="30"/>
        <v>Мини-АТС</v>
      </c>
      <c r="B1127" s="368"/>
      <c r="C1127" s="368"/>
      <c r="D1127" s="369"/>
      <c r="E1127" s="13">
        <v>2228</v>
      </c>
      <c r="F1127" s="13">
        <v>1</v>
      </c>
      <c r="G1127" s="40">
        <v>15963.33</v>
      </c>
      <c r="H1127" s="13"/>
      <c r="I1127" s="40"/>
      <c r="J1127" s="13"/>
      <c r="K1127" s="40"/>
      <c r="L1127" s="13"/>
      <c r="M1127" s="40"/>
      <c r="N1127" s="13"/>
      <c r="O1127" s="40"/>
      <c r="P1127" s="13"/>
      <c r="Q1127" s="40"/>
    </row>
    <row r="1128" spans="1:17" ht="52.15" customHeight="1" x14ac:dyDescent="0.2">
      <c r="A1128" s="367" t="str">
        <f t="shared" si="30"/>
        <v>Принтер HP Laserjet цветной</v>
      </c>
      <c r="B1128" s="368"/>
      <c r="C1128" s="368"/>
      <c r="D1128" s="369"/>
      <c r="E1128" s="13">
        <v>2229</v>
      </c>
      <c r="F1128" s="13">
        <v>1</v>
      </c>
      <c r="G1128" s="40">
        <v>24482</v>
      </c>
      <c r="H1128" s="13"/>
      <c r="I1128" s="40"/>
      <c r="J1128" s="13"/>
      <c r="K1128" s="40"/>
      <c r="L1128" s="13"/>
      <c r="M1128" s="40"/>
      <c r="N1128" s="13"/>
      <c r="O1128" s="40"/>
      <c r="P1128" s="13"/>
      <c r="Q1128" s="40"/>
    </row>
    <row r="1129" spans="1:17" ht="52.15" customHeight="1" x14ac:dyDescent="0.2">
      <c r="A1129" s="367" t="str">
        <f t="shared" si="30"/>
        <v>Жесткий диск внешний HDD USB 3.0 1Tb 2,5"</v>
      </c>
      <c r="B1129" s="368"/>
      <c r="C1129" s="368"/>
      <c r="D1129" s="369"/>
      <c r="E1129" s="13">
        <v>2230</v>
      </c>
      <c r="F1129" s="13"/>
      <c r="G1129" s="40"/>
      <c r="H1129" s="13">
        <v>1</v>
      </c>
      <c r="I1129" s="40">
        <v>8200</v>
      </c>
      <c r="J1129" s="13"/>
      <c r="K1129" s="40"/>
      <c r="L1129" s="13"/>
      <c r="M1129" s="40"/>
      <c r="N1129" s="13"/>
      <c r="O1129" s="40"/>
      <c r="P1129" s="13"/>
      <c r="Q1129" s="40"/>
    </row>
    <row r="1130" spans="1:17" ht="52.15" customHeight="1" x14ac:dyDescent="0.2">
      <c r="A1130" s="367" t="str">
        <f t="shared" si="30"/>
        <v>Радиотелефон Panasonik KX-TG6722RUB</v>
      </c>
      <c r="B1130" s="368"/>
      <c r="C1130" s="368"/>
      <c r="D1130" s="369"/>
      <c r="E1130" s="13">
        <v>2231</v>
      </c>
      <c r="F1130" s="13">
        <v>1</v>
      </c>
      <c r="G1130" s="40">
        <v>3500</v>
      </c>
      <c r="H1130" s="13"/>
      <c r="I1130" s="40"/>
      <c r="J1130" s="13"/>
      <c r="K1130" s="40"/>
      <c r="L1130" s="13"/>
      <c r="M1130" s="40"/>
      <c r="N1130" s="13"/>
      <c r="O1130" s="40"/>
      <c r="P1130" s="13"/>
      <c r="Q1130" s="40"/>
    </row>
    <row r="1131" spans="1:17" ht="52.15" customHeight="1" x14ac:dyDescent="0.2">
      <c r="A1131" s="367" t="str">
        <f t="shared" si="30"/>
        <v>Ноутбук HP 250G6</v>
      </c>
      <c r="B1131" s="368"/>
      <c r="C1131" s="368"/>
      <c r="D1131" s="369"/>
      <c r="E1131" s="13">
        <v>2232</v>
      </c>
      <c r="F1131" s="13"/>
      <c r="G1131" s="40"/>
      <c r="H1131" s="13"/>
      <c r="I1131" s="40"/>
      <c r="J1131" s="13">
        <v>1</v>
      </c>
      <c r="K1131" s="40">
        <v>33500</v>
      </c>
      <c r="L1131" s="13"/>
      <c r="M1131" s="40"/>
      <c r="N1131" s="13"/>
      <c r="O1131" s="40"/>
      <c r="P1131" s="13"/>
      <c r="Q1131" s="40"/>
    </row>
    <row r="1132" spans="1:17" ht="52.15" customHeight="1" x14ac:dyDescent="0.2">
      <c r="A1132" s="367" t="str">
        <f t="shared" si="30"/>
        <v>Ноутбук HP Envy</v>
      </c>
      <c r="B1132" s="368"/>
      <c r="C1132" s="368"/>
      <c r="D1132" s="369"/>
      <c r="E1132" s="13">
        <v>2233</v>
      </c>
      <c r="F1132" s="13">
        <v>1</v>
      </c>
      <c r="G1132" s="40">
        <v>30000</v>
      </c>
      <c r="H1132" s="13"/>
      <c r="I1132" s="40"/>
      <c r="J1132" s="13"/>
      <c r="K1132" s="40"/>
      <c r="L1132" s="13"/>
      <c r="M1132" s="40"/>
      <c r="N1132" s="13"/>
      <c r="O1132" s="40"/>
      <c r="P1132" s="13"/>
      <c r="Q1132" s="40"/>
    </row>
    <row r="1133" spans="1:17" ht="52.15" customHeight="1" x14ac:dyDescent="0.2">
      <c r="A1133" s="367" t="str">
        <f t="shared" si="30"/>
        <v>Кварцевая лампа закрытого типа</v>
      </c>
      <c r="B1133" s="368"/>
      <c r="C1133" s="368"/>
      <c r="D1133" s="369"/>
      <c r="E1133" s="13">
        <v>2234</v>
      </c>
      <c r="F1133" s="13">
        <v>1</v>
      </c>
      <c r="G1133" s="40">
        <v>5544</v>
      </c>
      <c r="H1133" s="13"/>
      <c r="I1133" s="40"/>
      <c r="J1133" s="13"/>
      <c r="K1133" s="40"/>
      <c r="L1133" s="13"/>
      <c r="M1133" s="40"/>
      <c r="N1133" s="13"/>
      <c r="O1133" s="40"/>
      <c r="P1133" s="13"/>
      <c r="Q1133" s="40"/>
    </row>
    <row r="1134" spans="1:17" ht="52.15" customHeight="1" x14ac:dyDescent="0.2">
      <c r="A1134" s="367" t="str">
        <f t="shared" si="30"/>
        <v>пневматическая винтовка МР-512 пласт</v>
      </c>
      <c r="B1134" s="368"/>
      <c r="C1134" s="368"/>
      <c r="D1134" s="369"/>
      <c r="E1134" s="13">
        <v>2235</v>
      </c>
      <c r="F1134" s="13">
        <v>1</v>
      </c>
      <c r="G1134" s="40">
        <v>4530</v>
      </c>
      <c r="H1134" s="13"/>
      <c r="I1134" s="40"/>
      <c r="J1134" s="13"/>
      <c r="K1134" s="40"/>
      <c r="L1134" s="13"/>
      <c r="M1134" s="40"/>
      <c r="N1134" s="13"/>
      <c r="O1134" s="40"/>
      <c r="P1134" s="13"/>
      <c r="Q1134" s="40"/>
    </row>
    <row r="1135" spans="1:17" ht="52.15" customHeight="1" x14ac:dyDescent="0.2">
      <c r="A1135" s="367" t="str">
        <f t="shared" si="30"/>
        <v>Камера видеонаблюдения</v>
      </c>
      <c r="B1135" s="368"/>
      <c r="C1135" s="368"/>
      <c r="D1135" s="369"/>
      <c r="E1135" s="13">
        <v>2236</v>
      </c>
      <c r="F1135" s="13">
        <v>1</v>
      </c>
      <c r="G1135" s="40">
        <v>4570.8</v>
      </c>
      <c r="H1135" s="13"/>
      <c r="I1135" s="40"/>
      <c r="J1135" s="13"/>
      <c r="K1135" s="40"/>
      <c r="L1135" s="13"/>
      <c r="M1135" s="40"/>
      <c r="N1135" s="13"/>
      <c r="O1135" s="40"/>
      <c r="P1135" s="13"/>
      <c r="Q1135" s="40"/>
    </row>
    <row r="1136" spans="1:17" ht="52.15" customHeight="1" x14ac:dyDescent="0.2">
      <c r="A1136" s="367" t="str">
        <f t="shared" si="30"/>
        <v>Камера видеонаблюдения</v>
      </c>
      <c r="B1136" s="368"/>
      <c r="C1136" s="368"/>
      <c r="D1136" s="369"/>
      <c r="E1136" s="13">
        <v>2237</v>
      </c>
      <c r="F1136" s="13">
        <v>1</v>
      </c>
      <c r="G1136" s="40">
        <v>4570.8</v>
      </c>
      <c r="H1136" s="13"/>
      <c r="I1136" s="40"/>
      <c r="J1136" s="13"/>
      <c r="K1136" s="40"/>
      <c r="L1136" s="13"/>
      <c r="M1136" s="40"/>
      <c r="N1136" s="13"/>
      <c r="O1136" s="40"/>
      <c r="P1136" s="13"/>
      <c r="Q1136" s="40"/>
    </row>
    <row r="1137" spans="1:17" ht="52.15" customHeight="1" x14ac:dyDescent="0.2">
      <c r="A1137" s="367" t="str">
        <f t="shared" si="30"/>
        <v>Пожарная сигнализация</v>
      </c>
      <c r="B1137" s="368"/>
      <c r="C1137" s="368"/>
      <c r="D1137" s="369"/>
      <c r="E1137" s="13">
        <v>2238</v>
      </c>
      <c r="F1137" s="13"/>
      <c r="G1137" s="40"/>
      <c r="H1137" s="13">
        <v>1</v>
      </c>
      <c r="I1137" s="40">
        <v>21812</v>
      </c>
      <c r="J1137" s="13"/>
      <c r="K1137" s="40"/>
      <c r="L1137" s="13"/>
      <c r="M1137" s="40"/>
      <c r="N1137" s="13"/>
      <c r="O1137" s="40"/>
      <c r="P1137" s="13"/>
      <c r="Q1137" s="40"/>
    </row>
    <row r="1138" spans="1:17" ht="52.15" customHeight="1" x14ac:dyDescent="0.2">
      <c r="A1138" s="367" t="str">
        <f t="shared" ref="A1138:A1201" si="31">A357</f>
        <v>Камера видеонаблюдения</v>
      </c>
      <c r="B1138" s="368"/>
      <c r="C1138" s="368"/>
      <c r="D1138" s="369"/>
      <c r="E1138" s="13">
        <v>2239</v>
      </c>
      <c r="F1138" s="13">
        <v>1</v>
      </c>
      <c r="G1138" s="40">
        <v>4570.8</v>
      </c>
      <c r="H1138" s="13"/>
      <c r="I1138" s="40"/>
      <c r="J1138" s="13"/>
      <c r="K1138" s="40"/>
      <c r="L1138" s="13"/>
      <c r="M1138" s="40"/>
      <c r="N1138" s="13"/>
      <c r="O1138" s="40"/>
      <c r="P1138" s="13"/>
      <c r="Q1138" s="40"/>
    </row>
    <row r="1139" spans="1:17" ht="52.15" customHeight="1" x14ac:dyDescent="0.2">
      <c r="A1139" s="367" t="str">
        <f t="shared" si="31"/>
        <v>Кварцевая лампа закрытого типа</v>
      </c>
      <c r="B1139" s="368"/>
      <c r="C1139" s="368"/>
      <c r="D1139" s="369"/>
      <c r="E1139" s="13">
        <v>2240</v>
      </c>
      <c r="F1139" s="13">
        <v>1</v>
      </c>
      <c r="G1139" s="40">
        <v>5544</v>
      </c>
      <c r="H1139" s="13"/>
      <c r="I1139" s="40"/>
      <c r="J1139" s="13"/>
      <c r="K1139" s="40"/>
      <c r="L1139" s="13"/>
      <c r="M1139" s="40"/>
      <c r="N1139" s="13"/>
      <c r="O1139" s="40"/>
      <c r="P1139" s="13"/>
      <c r="Q1139" s="40"/>
    </row>
    <row r="1140" spans="1:17" ht="52.15" customHeight="1" x14ac:dyDescent="0.2">
      <c r="A1140" s="367" t="str">
        <f t="shared" si="31"/>
        <v>пневматическая винтовка МР-512 пласт</v>
      </c>
      <c r="B1140" s="368"/>
      <c r="C1140" s="368"/>
      <c r="D1140" s="369"/>
      <c r="E1140" s="13">
        <v>2241</v>
      </c>
      <c r="F1140" s="13">
        <v>1</v>
      </c>
      <c r="G1140" s="40">
        <v>3400</v>
      </c>
      <c r="H1140" s="13"/>
      <c r="I1140" s="40"/>
      <c r="J1140" s="13"/>
      <c r="K1140" s="40"/>
      <c r="L1140" s="13"/>
      <c r="M1140" s="40"/>
      <c r="N1140" s="13"/>
      <c r="O1140" s="40"/>
      <c r="P1140" s="13"/>
      <c r="Q1140" s="40"/>
    </row>
    <row r="1141" spans="1:17" ht="52.15" customHeight="1" x14ac:dyDescent="0.2">
      <c r="A1141" s="367" t="str">
        <f t="shared" si="31"/>
        <v>Кварцевая лампа закрытого типа</v>
      </c>
      <c r="B1141" s="368"/>
      <c r="C1141" s="368"/>
      <c r="D1141" s="369"/>
      <c r="E1141" s="13">
        <v>2242</v>
      </c>
      <c r="F1141" s="13">
        <v>1</v>
      </c>
      <c r="G1141" s="40">
        <v>5544</v>
      </c>
      <c r="H1141" s="13"/>
      <c r="I1141" s="40"/>
      <c r="J1141" s="13"/>
      <c r="K1141" s="40"/>
      <c r="L1141" s="13"/>
      <c r="M1141" s="40"/>
      <c r="N1141" s="13"/>
      <c r="O1141" s="40"/>
      <c r="P1141" s="13"/>
      <c r="Q1141" s="40"/>
    </row>
    <row r="1142" spans="1:17" ht="52.15" customHeight="1" x14ac:dyDescent="0.2">
      <c r="A1142" s="367" t="str">
        <f t="shared" si="31"/>
        <v>Камера видеонаблюдения*</v>
      </c>
      <c r="B1142" s="368"/>
      <c r="C1142" s="368"/>
      <c r="D1142" s="369"/>
      <c r="E1142" s="13">
        <v>2243</v>
      </c>
      <c r="F1142" s="13">
        <v>1</v>
      </c>
      <c r="G1142" s="40">
        <v>4567.8100000000004</v>
      </c>
      <c r="H1142" s="13"/>
      <c r="I1142" s="40"/>
      <c r="J1142" s="13"/>
      <c r="K1142" s="40"/>
      <c r="L1142" s="13"/>
      <c r="M1142" s="40"/>
      <c r="N1142" s="13"/>
      <c r="O1142" s="40"/>
      <c r="P1142" s="13"/>
      <c r="Q1142" s="40"/>
    </row>
    <row r="1143" spans="1:17" ht="52.15" customHeight="1" x14ac:dyDescent="0.2">
      <c r="A1143" s="367" t="str">
        <f t="shared" si="31"/>
        <v>Музыкальный центр LG DM2630K</v>
      </c>
      <c r="B1143" s="368"/>
      <c r="C1143" s="368"/>
      <c r="D1143" s="369"/>
      <c r="E1143" s="13">
        <v>2244</v>
      </c>
      <c r="F1143" s="13">
        <v>1</v>
      </c>
      <c r="G1143" s="40">
        <v>10000</v>
      </c>
      <c r="H1143" s="13"/>
      <c r="I1143" s="40"/>
      <c r="J1143" s="13"/>
      <c r="K1143" s="40"/>
      <c r="L1143" s="13"/>
      <c r="M1143" s="40"/>
      <c r="N1143" s="13"/>
      <c r="O1143" s="40"/>
      <c r="P1143" s="13"/>
      <c r="Q1143" s="40"/>
    </row>
    <row r="1144" spans="1:17" ht="52.15" customHeight="1" x14ac:dyDescent="0.2">
      <c r="A1144" s="367" t="str">
        <f t="shared" si="31"/>
        <v>Кварцевая лампа закрытого типа</v>
      </c>
      <c r="B1144" s="368"/>
      <c r="C1144" s="368"/>
      <c r="D1144" s="369"/>
      <c r="E1144" s="13">
        <v>2245</v>
      </c>
      <c r="F1144" s="13">
        <v>1</v>
      </c>
      <c r="G1144" s="40">
        <v>5544</v>
      </c>
      <c r="H1144" s="13"/>
      <c r="I1144" s="40"/>
      <c r="J1144" s="13"/>
      <c r="K1144" s="40"/>
      <c r="L1144" s="13"/>
      <c r="M1144" s="40"/>
      <c r="N1144" s="13"/>
      <c r="O1144" s="40"/>
      <c r="P1144" s="13"/>
      <c r="Q1144" s="40"/>
    </row>
    <row r="1145" spans="1:17" ht="52.15" customHeight="1" x14ac:dyDescent="0.2">
      <c r="A1145" s="367" t="str">
        <f t="shared" si="31"/>
        <v>Плазменная панель LED 40" Самсунг</v>
      </c>
      <c r="B1145" s="368"/>
      <c r="C1145" s="368"/>
      <c r="D1145" s="369"/>
      <c r="E1145" s="13">
        <v>2246</v>
      </c>
      <c r="F1145" s="13">
        <v>1</v>
      </c>
      <c r="G1145" s="40">
        <v>27000</v>
      </c>
      <c r="H1145" s="13"/>
      <c r="I1145" s="40"/>
      <c r="J1145" s="13"/>
      <c r="K1145" s="40"/>
      <c r="L1145" s="13"/>
      <c r="M1145" s="40"/>
      <c r="N1145" s="13"/>
      <c r="O1145" s="40"/>
      <c r="P1145" s="13"/>
      <c r="Q1145" s="40"/>
    </row>
    <row r="1146" spans="1:17" ht="52.15" customHeight="1" x14ac:dyDescent="0.2">
      <c r="A1146" s="367" t="str">
        <f t="shared" si="31"/>
        <v>Камера видеонаблюдения</v>
      </c>
      <c r="B1146" s="368"/>
      <c r="C1146" s="368"/>
      <c r="D1146" s="369"/>
      <c r="E1146" s="13">
        <v>2247</v>
      </c>
      <c r="F1146" s="13">
        <v>1</v>
      </c>
      <c r="G1146" s="40">
        <v>4570.8</v>
      </c>
      <c r="H1146" s="13"/>
      <c r="I1146" s="40"/>
      <c r="J1146" s="13"/>
      <c r="K1146" s="40"/>
      <c r="L1146" s="13"/>
      <c r="M1146" s="40"/>
      <c r="N1146" s="13"/>
      <c r="O1146" s="40"/>
      <c r="P1146" s="13"/>
      <c r="Q1146" s="40"/>
    </row>
    <row r="1147" spans="1:17" ht="52.15" customHeight="1" x14ac:dyDescent="0.2">
      <c r="A1147" s="367" t="str">
        <f t="shared" si="31"/>
        <v>Переносной жесткий диск А-Data USB 3.0 500Gb красный</v>
      </c>
      <c r="B1147" s="368"/>
      <c r="C1147" s="368"/>
      <c r="D1147" s="369"/>
      <c r="E1147" s="13">
        <v>2248</v>
      </c>
      <c r="F1147" s="13">
        <v>1</v>
      </c>
      <c r="G1147" s="40">
        <v>3448</v>
      </c>
      <c r="H1147" s="13"/>
      <c r="I1147" s="40"/>
      <c r="J1147" s="13"/>
      <c r="K1147" s="40"/>
      <c r="L1147" s="13"/>
      <c r="M1147" s="40"/>
      <c r="N1147" s="13"/>
      <c r="O1147" s="40"/>
      <c r="P1147" s="13"/>
      <c r="Q1147" s="40"/>
    </row>
    <row r="1148" spans="1:17" ht="52.15" customHeight="1" x14ac:dyDescent="0.2">
      <c r="A1148" s="367" t="str">
        <f t="shared" si="31"/>
        <v>Ноутбук HP 250G6</v>
      </c>
      <c r="B1148" s="368"/>
      <c r="C1148" s="368"/>
      <c r="D1148" s="369"/>
      <c r="E1148" s="13">
        <v>2249</v>
      </c>
      <c r="F1148" s="13"/>
      <c r="G1148" s="40"/>
      <c r="H1148" s="13">
        <v>1</v>
      </c>
      <c r="I1148" s="40">
        <v>33500</v>
      </c>
      <c r="J1148" s="13"/>
      <c r="K1148" s="40"/>
      <c r="L1148" s="13"/>
      <c r="M1148" s="40"/>
      <c r="N1148" s="13"/>
      <c r="O1148" s="40"/>
      <c r="P1148" s="13"/>
      <c r="Q1148" s="40"/>
    </row>
    <row r="1149" spans="1:17" ht="52.15" customHeight="1" x14ac:dyDescent="0.2">
      <c r="A1149" s="367" t="str">
        <f t="shared" si="31"/>
        <v>Ноутбук HP 250G6</v>
      </c>
      <c r="B1149" s="368"/>
      <c r="C1149" s="368"/>
      <c r="D1149" s="369"/>
      <c r="E1149" s="13">
        <v>2250</v>
      </c>
      <c r="F1149" s="13"/>
      <c r="G1149" s="40"/>
      <c r="H1149" s="13">
        <v>1</v>
      </c>
      <c r="I1149" s="40">
        <v>33500</v>
      </c>
      <c r="J1149" s="13"/>
      <c r="K1149" s="40"/>
      <c r="L1149" s="13"/>
      <c r="M1149" s="40"/>
      <c r="N1149" s="13"/>
      <c r="O1149" s="40"/>
      <c r="P1149" s="13"/>
      <c r="Q1149" s="40"/>
    </row>
    <row r="1150" spans="1:17" ht="52.15" customHeight="1" x14ac:dyDescent="0.2">
      <c r="A1150" s="367" t="str">
        <f t="shared" si="31"/>
        <v>МФУ Kyosera FS-1120 MFP лазерный</v>
      </c>
      <c r="B1150" s="368"/>
      <c r="C1150" s="368"/>
      <c r="D1150" s="369"/>
      <c r="E1150" s="13">
        <v>2251</v>
      </c>
      <c r="F1150" s="13"/>
      <c r="G1150" s="40"/>
      <c r="H1150" s="13">
        <v>1</v>
      </c>
      <c r="I1150" s="40">
        <v>8664.9</v>
      </c>
      <c r="J1150" s="13"/>
      <c r="K1150" s="40"/>
      <c r="L1150" s="13"/>
      <c r="M1150" s="40"/>
      <c r="N1150" s="13"/>
      <c r="O1150" s="40"/>
      <c r="P1150" s="13"/>
      <c r="Q1150" s="40"/>
    </row>
    <row r="1151" spans="1:17" ht="52.15" customHeight="1" x14ac:dyDescent="0.2">
      <c r="A1151" s="367" t="str">
        <f t="shared" si="31"/>
        <v>Компьютер в сборе</v>
      </c>
      <c r="B1151" s="368"/>
      <c r="C1151" s="368"/>
      <c r="D1151" s="369"/>
      <c r="E1151" s="13">
        <v>2252</v>
      </c>
      <c r="F1151" s="13"/>
      <c r="G1151" s="40"/>
      <c r="H1151" s="13"/>
      <c r="I1151" s="40"/>
      <c r="J1151" s="13"/>
      <c r="K1151" s="40"/>
      <c r="L1151" s="13"/>
      <c r="M1151" s="40"/>
      <c r="N1151" s="13">
        <v>1</v>
      </c>
      <c r="O1151" s="40">
        <v>43610</v>
      </c>
      <c r="P1151" s="13"/>
      <c r="Q1151" s="40"/>
    </row>
    <row r="1152" spans="1:17" ht="52.15" customHeight="1" x14ac:dyDescent="0.2">
      <c r="A1152" s="367" t="str">
        <f t="shared" si="31"/>
        <v>ММГ РПК</v>
      </c>
      <c r="B1152" s="368"/>
      <c r="C1152" s="368"/>
      <c r="D1152" s="369"/>
      <c r="E1152" s="13">
        <v>2253</v>
      </c>
      <c r="F1152" s="13">
        <v>1</v>
      </c>
      <c r="G1152" s="40">
        <v>7548</v>
      </c>
      <c r="H1152" s="13"/>
      <c r="I1152" s="40"/>
      <c r="J1152" s="13"/>
      <c r="K1152" s="40"/>
      <c r="L1152" s="13"/>
      <c r="M1152" s="40"/>
      <c r="N1152" s="13"/>
      <c r="O1152" s="40"/>
      <c r="P1152" s="13"/>
      <c r="Q1152" s="40"/>
    </row>
    <row r="1153" spans="1:17" ht="52.15" customHeight="1" x14ac:dyDescent="0.2">
      <c r="A1153" s="367" t="str">
        <f t="shared" si="31"/>
        <v>Маркер TIPPMANN98</v>
      </c>
      <c r="B1153" s="368"/>
      <c r="C1153" s="368"/>
      <c r="D1153" s="369"/>
      <c r="E1153" s="13">
        <v>2254</v>
      </c>
      <c r="F1153" s="13">
        <v>1</v>
      </c>
      <c r="G1153" s="40">
        <v>4350</v>
      </c>
      <c r="H1153" s="13"/>
      <c r="I1153" s="40"/>
      <c r="J1153" s="13"/>
      <c r="K1153" s="40"/>
      <c r="L1153" s="13"/>
      <c r="M1153" s="40"/>
      <c r="N1153" s="13"/>
      <c r="O1153" s="40"/>
      <c r="P1153" s="13"/>
      <c r="Q1153" s="40"/>
    </row>
    <row r="1154" spans="1:17" ht="52.15" customHeight="1" x14ac:dyDescent="0.2">
      <c r="A1154" s="367" t="str">
        <f t="shared" si="31"/>
        <v>Маркер SP ION электронный</v>
      </c>
      <c r="B1154" s="368"/>
      <c r="C1154" s="368"/>
      <c r="D1154" s="369"/>
      <c r="E1154" s="13">
        <v>2255</v>
      </c>
      <c r="F1154" s="13">
        <v>1</v>
      </c>
      <c r="G1154" s="40">
        <v>6700</v>
      </c>
      <c r="H1154" s="13"/>
      <c r="I1154" s="40"/>
      <c r="J1154" s="13"/>
      <c r="K1154" s="40"/>
      <c r="L1154" s="13"/>
      <c r="M1154" s="40"/>
      <c r="N1154" s="13"/>
      <c r="O1154" s="40"/>
      <c r="P1154" s="13"/>
      <c r="Q1154" s="40"/>
    </row>
    <row r="1155" spans="1:17" ht="52.15" customHeight="1" x14ac:dyDescent="0.2">
      <c r="A1155" s="367" t="str">
        <f t="shared" si="31"/>
        <v>Экран на штативе 183*244 см Эксклюзив, тип MW</v>
      </c>
      <c r="B1155" s="368"/>
      <c r="C1155" s="368"/>
      <c r="D1155" s="369"/>
      <c r="E1155" s="13">
        <v>2256</v>
      </c>
      <c r="F1155" s="13">
        <v>1</v>
      </c>
      <c r="G1155" s="40">
        <v>14800</v>
      </c>
      <c r="H1155" s="13"/>
      <c r="I1155" s="40"/>
      <c r="J1155" s="13"/>
      <c r="K1155" s="40"/>
      <c r="L1155" s="13"/>
      <c r="M1155" s="40"/>
      <c r="N1155" s="13"/>
      <c r="O1155" s="40"/>
      <c r="P1155" s="13"/>
      <c r="Q1155" s="40"/>
    </row>
    <row r="1156" spans="1:17" ht="52.15" customHeight="1" x14ac:dyDescent="0.2">
      <c r="A1156" s="367" t="str">
        <f t="shared" si="31"/>
        <v>Компьютер в сборе</v>
      </c>
      <c r="B1156" s="368"/>
      <c r="C1156" s="368"/>
      <c r="D1156" s="369"/>
      <c r="E1156" s="13">
        <v>2257</v>
      </c>
      <c r="F1156" s="13"/>
      <c r="G1156" s="40"/>
      <c r="H1156" s="13"/>
      <c r="I1156" s="40"/>
      <c r="J1156" s="13"/>
      <c r="K1156" s="40"/>
      <c r="L1156" s="13"/>
      <c r="M1156" s="40"/>
      <c r="N1156" s="13">
        <v>1</v>
      </c>
      <c r="O1156" s="40">
        <v>43610</v>
      </c>
      <c r="P1156" s="13"/>
      <c r="Q1156" s="40"/>
    </row>
    <row r="1157" spans="1:17" ht="52.15" customHeight="1" x14ac:dyDescent="0.2">
      <c r="A1157" s="367" t="str">
        <f t="shared" si="31"/>
        <v>Детектор BOSCH GMS 120 PROF</v>
      </c>
      <c r="B1157" s="368"/>
      <c r="C1157" s="368"/>
      <c r="D1157" s="369"/>
      <c r="E1157" s="13">
        <v>2258</v>
      </c>
      <c r="F1157" s="13"/>
      <c r="G1157" s="40"/>
      <c r="H1157" s="13"/>
      <c r="I1157" s="40"/>
      <c r="J1157" s="13"/>
      <c r="K1157" s="40"/>
      <c r="L1157" s="13"/>
      <c r="M1157" s="40"/>
      <c r="N1157" s="13">
        <v>1</v>
      </c>
      <c r="O1157" s="40">
        <v>5390</v>
      </c>
      <c r="P1157" s="13"/>
      <c r="Q1157" s="40"/>
    </row>
    <row r="1158" spans="1:17" ht="52.15" customHeight="1" x14ac:dyDescent="0.2">
      <c r="A1158" s="367" t="str">
        <f t="shared" si="31"/>
        <v>proaudio lsht-11- Т-образная стойка под световое оборудование</v>
      </c>
      <c r="B1158" s="368"/>
      <c r="C1158" s="368"/>
      <c r="D1158" s="369"/>
      <c r="E1158" s="13">
        <v>2259</v>
      </c>
      <c r="F1158" s="13">
        <v>1</v>
      </c>
      <c r="G1158" s="40">
        <v>7545</v>
      </c>
      <c r="H1158" s="13"/>
      <c r="I1158" s="40"/>
      <c r="J1158" s="13"/>
      <c r="K1158" s="40"/>
      <c r="L1158" s="13"/>
      <c r="M1158" s="40"/>
      <c r="N1158" s="13"/>
      <c r="O1158" s="40"/>
      <c r="P1158" s="13"/>
      <c r="Q1158" s="40"/>
    </row>
    <row r="1159" spans="1:17" ht="52.15" customHeight="1" x14ac:dyDescent="0.2">
      <c r="A1159" s="367" t="str">
        <f t="shared" si="31"/>
        <v>ММГ АК-74 стац. плас с боковой прицельной планкой</v>
      </c>
      <c r="B1159" s="368"/>
      <c r="C1159" s="368"/>
      <c r="D1159" s="369"/>
      <c r="E1159" s="13">
        <v>2260</v>
      </c>
      <c r="F1159" s="13"/>
      <c r="G1159" s="40"/>
      <c r="H1159" s="13"/>
      <c r="I1159" s="40"/>
      <c r="J1159" s="13"/>
      <c r="K1159" s="40"/>
      <c r="L1159" s="13"/>
      <c r="M1159" s="40"/>
      <c r="N1159" s="13">
        <v>1</v>
      </c>
      <c r="O1159" s="40">
        <v>18000</v>
      </c>
      <c r="P1159" s="13"/>
      <c r="Q1159" s="40"/>
    </row>
    <row r="1160" spans="1:17" ht="52.15" customHeight="1" x14ac:dyDescent="0.2">
      <c r="A1160" s="367" t="str">
        <f t="shared" si="31"/>
        <v>ММГ АК-74 стац. плас с боковой прицельной планкой</v>
      </c>
      <c r="B1160" s="368"/>
      <c r="C1160" s="368"/>
      <c r="D1160" s="369"/>
      <c r="E1160" s="13">
        <v>2261</v>
      </c>
      <c r="F1160" s="13"/>
      <c r="G1160" s="40"/>
      <c r="H1160" s="13"/>
      <c r="I1160" s="40"/>
      <c r="J1160" s="13"/>
      <c r="K1160" s="40"/>
      <c r="L1160" s="13"/>
      <c r="M1160" s="40"/>
      <c r="N1160" s="13">
        <v>1</v>
      </c>
      <c r="O1160" s="40">
        <v>18000</v>
      </c>
      <c r="P1160" s="13"/>
      <c r="Q1160" s="40"/>
    </row>
    <row r="1161" spans="1:17" ht="52.15" customHeight="1" x14ac:dyDescent="0.2">
      <c r="A1161" s="367" t="str">
        <f t="shared" si="31"/>
        <v>ММГ АК-74 стац. плас с боковой прицельной планкой</v>
      </c>
      <c r="B1161" s="368"/>
      <c r="C1161" s="368"/>
      <c r="D1161" s="369"/>
      <c r="E1161" s="13">
        <v>2262</v>
      </c>
      <c r="F1161" s="13"/>
      <c r="G1161" s="40"/>
      <c r="H1161" s="13"/>
      <c r="I1161" s="40"/>
      <c r="J1161" s="13"/>
      <c r="K1161" s="40"/>
      <c r="L1161" s="13"/>
      <c r="M1161" s="40"/>
      <c r="N1161" s="13">
        <v>1</v>
      </c>
      <c r="O1161" s="40">
        <v>18000</v>
      </c>
      <c r="P1161" s="13"/>
      <c r="Q1161" s="40"/>
    </row>
    <row r="1162" spans="1:17" ht="52.15" customHeight="1" x14ac:dyDescent="0.2">
      <c r="A1162" s="367" t="str">
        <f t="shared" si="31"/>
        <v>Компьютер i3-3250</v>
      </c>
      <c r="B1162" s="368"/>
      <c r="C1162" s="368"/>
      <c r="D1162" s="369"/>
      <c r="E1162" s="13">
        <v>2263</v>
      </c>
      <c r="F1162" s="13">
        <v>1</v>
      </c>
      <c r="G1162" s="40">
        <v>25000</v>
      </c>
      <c r="H1162" s="13"/>
      <c r="I1162" s="40"/>
      <c r="J1162" s="13"/>
      <c r="K1162" s="40"/>
      <c r="L1162" s="13"/>
      <c r="M1162" s="40"/>
      <c r="N1162" s="13"/>
      <c r="O1162" s="40"/>
      <c r="P1162" s="13"/>
      <c r="Q1162" s="40"/>
    </row>
    <row r="1163" spans="1:17" ht="52.15" customHeight="1" x14ac:dyDescent="0.2">
      <c r="A1163" s="367" t="str">
        <f t="shared" si="31"/>
        <v>ММГ АК-74 стац. плас с боковой прицельной планкой</v>
      </c>
      <c r="B1163" s="368"/>
      <c r="C1163" s="368"/>
      <c r="D1163" s="369"/>
      <c r="E1163" s="13">
        <v>2264</v>
      </c>
      <c r="F1163" s="13"/>
      <c r="G1163" s="40"/>
      <c r="H1163" s="13"/>
      <c r="I1163" s="40"/>
      <c r="J1163" s="13"/>
      <c r="K1163" s="40"/>
      <c r="L1163" s="13"/>
      <c r="M1163" s="40"/>
      <c r="N1163" s="13">
        <v>1</v>
      </c>
      <c r="O1163" s="40">
        <v>18000</v>
      </c>
      <c r="P1163" s="13"/>
      <c r="Q1163" s="40"/>
    </row>
    <row r="1164" spans="1:17" ht="52.15" customHeight="1" x14ac:dyDescent="0.2">
      <c r="A1164" s="367" t="str">
        <f t="shared" si="31"/>
        <v>ММГ АК-74 стац. плас с боковой прицельной планкой</v>
      </c>
      <c r="B1164" s="368"/>
      <c r="C1164" s="368"/>
      <c r="D1164" s="369"/>
      <c r="E1164" s="13">
        <v>2265</v>
      </c>
      <c r="F1164" s="13"/>
      <c r="G1164" s="40"/>
      <c r="H1164" s="13"/>
      <c r="I1164" s="40"/>
      <c r="J1164" s="13"/>
      <c r="K1164" s="40"/>
      <c r="L1164" s="13"/>
      <c r="M1164" s="40"/>
      <c r="N1164" s="13">
        <v>1</v>
      </c>
      <c r="O1164" s="40">
        <v>18000</v>
      </c>
      <c r="P1164" s="13"/>
      <c r="Q1164" s="40"/>
    </row>
    <row r="1165" spans="1:17" ht="52.15" customHeight="1" x14ac:dyDescent="0.2">
      <c r="A1165" s="367" t="str">
        <f t="shared" si="31"/>
        <v>ММГ ВПО-512 ППШ</v>
      </c>
      <c r="B1165" s="368"/>
      <c r="C1165" s="368"/>
      <c r="D1165" s="369"/>
      <c r="E1165" s="13">
        <v>2266</v>
      </c>
      <c r="F1165" s="13"/>
      <c r="G1165" s="40"/>
      <c r="H1165" s="13"/>
      <c r="I1165" s="40"/>
      <c r="J1165" s="13">
        <v>1</v>
      </c>
      <c r="K1165" s="40">
        <v>15800</v>
      </c>
      <c r="L1165" s="13"/>
      <c r="M1165" s="40"/>
      <c r="N1165" s="13"/>
      <c r="O1165" s="40"/>
      <c r="P1165" s="13"/>
      <c r="Q1165" s="40"/>
    </row>
    <row r="1166" spans="1:17" ht="52.15" customHeight="1" x14ac:dyDescent="0.2">
      <c r="A1166" s="367" t="str">
        <f t="shared" si="31"/>
        <v>Макет Автомат Калашникова ММГ АК-74</v>
      </c>
      <c r="B1166" s="368"/>
      <c r="C1166" s="368"/>
      <c r="D1166" s="369"/>
      <c r="E1166" s="13">
        <v>2267</v>
      </c>
      <c r="F1166" s="13"/>
      <c r="G1166" s="40"/>
      <c r="H1166" s="13">
        <v>1</v>
      </c>
      <c r="I1166" s="40">
        <v>13200</v>
      </c>
      <c r="J1166" s="13"/>
      <c r="K1166" s="40"/>
      <c r="L1166" s="13"/>
      <c r="M1166" s="40"/>
      <c r="N1166" s="13"/>
      <c r="O1166" s="40"/>
      <c r="P1166" s="13"/>
      <c r="Q1166" s="40"/>
    </row>
    <row r="1167" spans="1:17" ht="52.15" customHeight="1" x14ac:dyDescent="0.2">
      <c r="A1167" s="367" t="str">
        <f t="shared" si="31"/>
        <v>Макет Автомат Калашникова ММГ АК-74</v>
      </c>
      <c r="B1167" s="368"/>
      <c r="C1167" s="368"/>
      <c r="D1167" s="369"/>
      <c r="E1167" s="13">
        <v>2268</v>
      </c>
      <c r="F1167" s="13"/>
      <c r="G1167" s="40"/>
      <c r="H1167" s="13">
        <v>1</v>
      </c>
      <c r="I1167" s="40">
        <v>13200</v>
      </c>
      <c r="J1167" s="13"/>
      <c r="K1167" s="40"/>
      <c r="L1167" s="13"/>
      <c r="M1167" s="40"/>
      <c r="N1167" s="13"/>
      <c r="O1167" s="40"/>
      <c r="P1167" s="13"/>
      <c r="Q1167" s="40"/>
    </row>
    <row r="1168" spans="1:17" ht="52.15" customHeight="1" x14ac:dyDescent="0.2">
      <c r="A1168" s="367" t="str">
        <f t="shared" si="31"/>
        <v>Макет Автомат Калашникова ММГ АК-74</v>
      </c>
      <c r="B1168" s="368"/>
      <c r="C1168" s="368"/>
      <c r="D1168" s="369"/>
      <c r="E1168" s="13">
        <v>2269</v>
      </c>
      <c r="F1168" s="13"/>
      <c r="G1168" s="40"/>
      <c r="H1168" s="13">
        <v>1</v>
      </c>
      <c r="I1168" s="40">
        <v>13200</v>
      </c>
      <c r="J1168" s="13"/>
      <c r="K1168" s="40"/>
      <c r="L1168" s="13"/>
      <c r="M1168" s="40"/>
      <c r="N1168" s="13"/>
      <c r="O1168" s="40"/>
      <c r="P1168" s="13"/>
      <c r="Q1168" s="40"/>
    </row>
    <row r="1169" spans="1:17" ht="52.15" customHeight="1" x14ac:dyDescent="0.2">
      <c r="A1169" s="367" t="str">
        <f t="shared" si="31"/>
        <v>Макет Автомат Калашникова ММГ АК-74</v>
      </c>
      <c r="B1169" s="368"/>
      <c r="C1169" s="368"/>
      <c r="D1169" s="369"/>
      <c r="E1169" s="13">
        <v>2270</v>
      </c>
      <c r="F1169" s="13"/>
      <c r="G1169" s="40"/>
      <c r="H1169" s="13">
        <v>1</v>
      </c>
      <c r="I1169" s="40">
        <v>13200</v>
      </c>
      <c r="J1169" s="13"/>
      <c r="K1169" s="40"/>
      <c r="L1169" s="13"/>
      <c r="M1169" s="40"/>
      <c r="N1169" s="13"/>
      <c r="O1169" s="40"/>
      <c r="P1169" s="13"/>
      <c r="Q1169" s="40"/>
    </row>
    <row r="1170" spans="1:17" ht="52.15" customHeight="1" x14ac:dyDescent="0.2">
      <c r="A1170" s="367" t="str">
        <f t="shared" si="31"/>
        <v>Макет масса-габаритный Автомат Калашникова</v>
      </c>
      <c r="B1170" s="368"/>
      <c r="C1170" s="368"/>
      <c r="D1170" s="369"/>
      <c r="E1170" s="13">
        <v>2271</v>
      </c>
      <c r="F1170" s="13"/>
      <c r="G1170" s="40"/>
      <c r="H1170" s="13">
        <v>1</v>
      </c>
      <c r="I1170" s="40">
        <v>25000</v>
      </c>
      <c r="J1170" s="13"/>
      <c r="K1170" s="40"/>
      <c r="L1170" s="13"/>
      <c r="M1170" s="40"/>
      <c r="N1170" s="13"/>
      <c r="O1170" s="40"/>
      <c r="P1170" s="13"/>
      <c r="Q1170" s="40"/>
    </row>
    <row r="1171" spans="1:17" ht="52.15" customHeight="1" x14ac:dyDescent="0.2">
      <c r="A1171" s="367" t="str">
        <f t="shared" si="31"/>
        <v>Макет "Автомат Калашникова-74"</v>
      </c>
      <c r="B1171" s="368"/>
      <c r="C1171" s="368"/>
      <c r="D1171" s="369"/>
      <c r="E1171" s="13">
        <v>2272</v>
      </c>
      <c r="F1171" s="13">
        <v>1</v>
      </c>
      <c r="G1171" s="40">
        <v>12500</v>
      </c>
      <c r="H1171" s="13"/>
      <c r="I1171" s="40"/>
      <c r="J1171" s="13"/>
      <c r="K1171" s="40"/>
      <c r="L1171" s="13"/>
      <c r="M1171" s="40"/>
      <c r="N1171" s="13"/>
      <c r="O1171" s="40"/>
      <c r="P1171" s="13"/>
      <c r="Q1171" s="40"/>
    </row>
    <row r="1172" spans="1:17" ht="52.15" customHeight="1" x14ac:dyDescent="0.2">
      <c r="A1172" s="367" t="str">
        <f t="shared" si="31"/>
        <v>Пневматическая винтовка МР-512</v>
      </c>
      <c r="B1172" s="368"/>
      <c r="C1172" s="368"/>
      <c r="D1172" s="369"/>
      <c r="E1172" s="13">
        <v>2273</v>
      </c>
      <c r="F1172" s="13"/>
      <c r="G1172" s="40"/>
      <c r="H1172" s="13">
        <v>1</v>
      </c>
      <c r="I1172" s="40">
        <v>15000</v>
      </c>
      <c r="J1172" s="13"/>
      <c r="K1172" s="40"/>
      <c r="L1172" s="13"/>
      <c r="M1172" s="40"/>
      <c r="N1172" s="13"/>
      <c r="O1172" s="40"/>
      <c r="P1172" s="13"/>
      <c r="Q1172" s="40"/>
    </row>
    <row r="1173" spans="1:17" ht="52.15" customHeight="1" x14ac:dyDescent="0.2">
      <c r="A1173" s="367" t="str">
        <f t="shared" si="31"/>
        <v>Макет масса-габаритный Автомат Калашникова 74М</v>
      </c>
      <c r="B1173" s="368"/>
      <c r="C1173" s="368"/>
      <c r="D1173" s="369"/>
      <c r="E1173" s="13">
        <v>2274</v>
      </c>
      <c r="F1173" s="13"/>
      <c r="G1173" s="40"/>
      <c r="H1173" s="13">
        <v>1</v>
      </c>
      <c r="I1173" s="40">
        <v>16000</v>
      </c>
      <c r="J1173" s="13"/>
      <c r="K1173" s="40"/>
      <c r="L1173" s="13"/>
      <c r="M1173" s="40"/>
      <c r="N1173" s="13"/>
      <c r="O1173" s="40"/>
      <c r="P1173" s="13"/>
      <c r="Q1173" s="40"/>
    </row>
    <row r="1174" spans="1:17" ht="52.15" customHeight="1" x14ac:dyDescent="0.2">
      <c r="A1174" s="367" t="str">
        <f t="shared" si="31"/>
        <v>Макет масса-габаритный Автомат Калашникова 74М</v>
      </c>
      <c r="B1174" s="368"/>
      <c r="C1174" s="368"/>
      <c r="D1174" s="369"/>
      <c r="E1174" s="13">
        <v>2275</v>
      </c>
      <c r="F1174" s="13"/>
      <c r="G1174" s="40"/>
      <c r="H1174" s="13">
        <v>1</v>
      </c>
      <c r="I1174" s="40">
        <v>16000</v>
      </c>
      <c r="J1174" s="13"/>
      <c r="K1174" s="40"/>
      <c r="L1174" s="13"/>
      <c r="M1174" s="40"/>
      <c r="N1174" s="13"/>
      <c r="O1174" s="40"/>
      <c r="P1174" s="13"/>
      <c r="Q1174" s="40"/>
    </row>
    <row r="1175" spans="1:17" ht="52.15" customHeight="1" x14ac:dyDescent="0.2">
      <c r="A1175" s="367" t="str">
        <f t="shared" si="31"/>
        <v>Макет Автомат Калашникова ММГ АК-74</v>
      </c>
      <c r="B1175" s="368"/>
      <c r="C1175" s="368"/>
      <c r="D1175" s="369"/>
      <c r="E1175" s="13">
        <v>2276</v>
      </c>
      <c r="F1175" s="13"/>
      <c r="G1175" s="40"/>
      <c r="H1175" s="13">
        <v>1</v>
      </c>
      <c r="I1175" s="40">
        <v>13200</v>
      </c>
      <c r="J1175" s="13"/>
      <c r="K1175" s="40"/>
      <c r="L1175" s="13"/>
      <c r="M1175" s="40"/>
      <c r="N1175" s="13"/>
      <c r="O1175" s="40"/>
      <c r="P1175" s="13"/>
      <c r="Q1175" s="40"/>
    </row>
    <row r="1176" spans="1:17" ht="52.15" customHeight="1" x14ac:dyDescent="0.2">
      <c r="A1176" s="367" t="str">
        <f t="shared" si="31"/>
        <v>Веб камера Logitech BRIO</v>
      </c>
      <c r="B1176" s="368"/>
      <c r="C1176" s="368"/>
      <c r="D1176" s="369"/>
      <c r="E1176" s="13">
        <v>2277</v>
      </c>
      <c r="F1176" s="13"/>
      <c r="G1176" s="40"/>
      <c r="H1176" s="13">
        <v>1</v>
      </c>
      <c r="I1176" s="40">
        <v>30100</v>
      </c>
      <c r="J1176" s="13"/>
      <c r="K1176" s="40"/>
      <c r="L1176" s="13"/>
      <c r="M1176" s="40"/>
      <c r="N1176" s="13"/>
      <c r="O1176" s="40"/>
      <c r="P1176" s="13"/>
      <c r="Q1176" s="40"/>
    </row>
    <row r="1177" spans="1:17" ht="52.15" customHeight="1" x14ac:dyDescent="0.2">
      <c r="A1177" s="367" t="str">
        <f t="shared" si="31"/>
        <v>Макет "Автомат Калашникова</v>
      </c>
      <c r="B1177" s="368"/>
      <c r="C1177" s="368"/>
      <c r="D1177" s="369"/>
      <c r="E1177" s="13">
        <v>2278</v>
      </c>
      <c r="F1177" s="13">
        <v>1</v>
      </c>
      <c r="G1177" s="40">
        <v>9050</v>
      </c>
      <c r="H1177" s="13"/>
      <c r="I1177" s="40"/>
      <c r="J1177" s="13"/>
      <c r="K1177" s="40"/>
      <c r="L1177" s="13"/>
      <c r="M1177" s="40"/>
      <c r="N1177" s="13"/>
      <c r="O1177" s="40"/>
      <c r="P1177" s="13"/>
      <c r="Q1177" s="40"/>
    </row>
    <row r="1178" spans="1:17" ht="52.15" customHeight="1" x14ac:dyDescent="0.2">
      <c r="A1178" s="367" t="str">
        <f t="shared" si="31"/>
        <v>EURO DJ LED PAR 64 светодиодный прожектор</v>
      </c>
      <c r="B1178" s="368"/>
      <c r="C1178" s="368"/>
      <c r="D1178" s="369"/>
      <c r="E1178" s="13">
        <v>2279</v>
      </c>
      <c r="F1178" s="13">
        <v>1</v>
      </c>
      <c r="G1178" s="40">
        <v>5769</v>
      </c>
      <c r="H1178" s="13"/>
      <c r="I1178" s="40"/>
      <c r="J1178" s="13"/>
      <c r="K1178" s="40"/>
      <c r="L1178" s="13"/>
      <c r="M1178" s="40"/>
      <c r="N1178" s="13"/>
      <c r="O1178" s="40"/>
      <c r="P1178" s="13"/>
      <c r="Q1178" s="40"/>
    </row>
    <row r="1179" spans="1:17" ht="52.15" customHeight="1" x14ac:dyDescent="0.2">
      <c r="A1179" s="367" t="str">
        <f t="shared" si="31"/>
        <v>Ноутбук HP 250G6</v>
      </c>
      <c r="B1179" s="368"/>
      <c r="C1179" s="368"/>
      <c r="D1179" s="369"/>
      <c r="E1179" s="13">
        <v>2280</v>
      </c>
      <c r="F1179" s="13"/>
      <c r="G1179" s="40"/>
      <c r="H1179" s="13">
        <v>1</v>
      </c>
      <c r="I1179" s="40">
        <v>33500</v>
      </c>
      <c r="J1179" s="13"/>
      <c r="K1179" s="40"/>
      <c r="L1179" s="13"/>
      <c r="M1179" s="40"/>
      <c r="N1179" s="13"/>
      <c r="O1179" s="40"/>
      <c r="P1179" s="13"/>
      <c r="Q1179" s="40"/>
    </row>
    <row r="1180" spans="1:17" ht="52.15" customHeight="1" x14ac:dyDescent="0.2">
      <c r="A1180" s="367" t="str">
        <f t="shared" si="31"/>
        <v>Маркер TIPPMANN98</v>
      </c>
      <c r="B1180" s="368"/>
      <c r="C1180" s="368"/>
      <c r="D1180" s="369"/>
      <c r="E1180" s="13">
        <v>2281</v>
      </c>
      <c r="F1180" s="13">
        <v>1</v>
      </c>
      <c r="G1180" s="40">
        <v>4350</v>
      </c>
      <c r="H1180" s="13"/>
      <c r="I1180" s="40"/>
      <c r="J1180" s="13"/>
      <c r="K1180" s="40"/>
      <c r="L1180" s="13"/>
      <c r="M1180" s="40"/>
      <c r="N1180" s="13"/>
      <c r="O1180" s="40"/>
      <c r="P1180" s="13"/>
      <c r="Q1180" s="40"/>
    </row>
    <row r="1181" spans="1:17" ht="52.15" customHeight="1" x14ac:dyDescent="0.2">
      <c r="A1181" s="367" t="str">
        <f t="shared" si="31"/>
        <v>Canon EF 24-70 f/2 8L USM (объектив)</v>
      </c>
      <c r="B1181" s="368"/>
      <c r="C1181" s="368"/>
      <c r="D1181" s="369"/>
      <c r="E1181" s="13">
        <v>2282</v>
      </c>
      <c r="F1181" s="13">
        <v>1</v>
      </c>
      <c r="G1181" s="40">
        <v>52000</v>
      </c>
      <c r="H1181" s="13"/>
      <c r="I1181" s="40"/>
      <c r="J1181" s="13"/>
      <c r="K1181" s="40"/>
      <c r="L1181" s="13"/>
      <c r="M1181" s="40"/>
      <c r="N1181" s="13"/>
      <c r="O1181" s="40"/>
      <c r="P1181" s="13"/>
      <c r="Q1181" s="40"/>
    </row>
    <row r="1182" spans="1:17" ht="52.15" customHeight="1" x14ac:dyDescent="0.2">
      <c r="A1182" s="367" t="str">
        <f t="shared" si="31"/>
        <v>Маркер TIPPMANN98</v>
      </c>
      <c r="B1182" s="368"/>
      <c r="C1182" s="368"/>
      <c r="D1182" s="369"/>
      <c r="E1182" s="13">
        <v>2283</v>
      </c>
      <c r="F1182" s="13">
        <v>1</v>
      </c>
      <c r="G1182" s="40">
        <v>4350</v>
      </c>
      <c r="H1182" s="13"/>
      <c r="I1182" s="40"/>
      <c r="J1182" s="13"/>
      <c r="K1182" s="40"/>
      <c r="L1182" s="13"/>
      <c r="M1182" s="40"/>
      <c r="N1182" s="13"/>
      <c r="O1182" s="40"/>
      <c r="P1182" s="13"/>
      <c r="Q1182" s="40"/>
    </row>
    <row r="1183" spans="1:17" ht="52.15" customHeight="1" x14ac:dyDescent="0.2">
      <c r="A1183" s="367" t="str">
        <f t="shared" si="31"/>
        <v>Стабилизатор для видеосъемки STABICAM D-550</v>
      </c>
      <c r="B1183" s="368"/>
      <c r="C1183" s="368"/>
      <c r="D1183" s="369"/>
      <c r="E1183" s="13">
        <v>2284</v>
      </c>
      <c r="F1183" s="13">
        <v>1</v>
      </c>
      <c r="G1183" s="40">
        <v>25000</v>
      </c>
      <c r="H1183" s="13"/>
      <c r="I1183" s="40"/>
      <c r="J1183" s="13"/>
      <c r="K1183" s="40"/>
      <c r="L1183" s="13"/>
      <c r="M1183" s="40"/>
      <c r="N1183" s="13"/>
      <c r="O1183" s="40"/>
      <c r="P1183" s="13"/>
      <c r="Q1183" s="40"/>
    </row>
    <row r="1184" spans="1:17" ht="52.15" customHeight="1" x14ac:dyDescent="0.2">
      <c r="A1184" s="367" t="str">
        <f t="shared" si="31"/>
        <v>Маркер TIPPMANN98</v>
      </c>
      <c r="B1184" s="368"/>
      <c r="C1184" s="368"/>
      <c r="D1184" s="369"/>
      <c r="E1184" s="13">
        <v>2285</v>
      </c>
      <c r="F1184" s="13">
        <v>1</v>
      </c>
      <c r="G1184" s="40">
        <v>4350</v>
      </c>
      <c r="H1184" s="13"/>
      <c r="I1184" s="40"/>
      <c r="J1184" s="13"/>
      <c r="K1184" s="40"/>
      <c r="L1184" s="13"/>
      <c r="M1184" s="40"/>
      <c r="N1184" s="13"/>
      <c r="O1184" s="40"/>
      <c r="P1184" s="13"/>
      <c r="Q1184" s="40"/>
    </row>
    <row r="1185" spans="1:17" ht="52.15" customHeight="1" x14ac:dyDescent="0.2">
      <c r="A1185" s="367" t="str">
        <f t="shared" si="31"/>
        <v>Маркер TIPPMANN98</v>
      </c>
      <c r="B1185" s="368"/>
      <c r="C1185" s="368"/>
      <c r="D1185" s="369"/>
      <c r="E1185" s="13">
        <v>2286</v>
      </c>
      <c r="F1185" s="13">
        <v>1</v>
      </c>
      <c r="G1185" s="40">
        <v>4350</v>
      </c>
      <c r="H1185" s="13"/>
      <c r="I1185" s="40"/>
      <c r="J1185" s="13"/>
      <c r="K1185" s="40"/>
      <c r="L1185" s="13"/>
      <c r="M1185" s="40"/>
      <c r="N1185" s="13"/>
      <c r="O1185" s="40"/>
      <c r="P1185" s="13"/>
      <c r="Q1185" s="40"/>
    </row>
    <row r="1186" spans="1:17" ht="52.15" customHeight="1" x14ac:dyDescent="0.2">
      <c r="A1186" s="367" t="str">
        <f t="shared" si="31"/>
        <v>пневматическая винтовка МР-512 пласт</v>
      </c>
      <c r="B1186" s="368"/>
      <c r="C1186" s="368"/>
      <c r="D1186" s="369"/>
      <c r="E1186" s="13">
        <v>2287</v>
      </c>
      <c r="F1186" s="13">
        <v>1</v>
      </c>
      <c r="G1186" s="40">
        <v>4530</v>
      </c>
      <c r="H1186" s="13"/>
      <c r="I1186" s="40"/>
      <c r="J1186" s="13"/>
      <c r="K1186" s="40"/>
      <c r="L1186" s="13"/>
      <c r="M1186" s="40"/>
      <c r="N1186" s="13"/>
      <c r="O1186" s="40"/>
      <c r="P1186" s="13"/>
      <c r="Q1186" s="40"/>
    </row>
    <row r="1187" spans="1:17" ht="52.15" customHeight="1" x14ac:dyDescent="0.2">
      <c r="A1187" s="367" t="str">
        <f t="shared" si="31"/>
        <v>Маркер TIPPMANN98</v>
      </c>
      <c r="B1187" s="368"/>
      <c r="C1187" s="368"/>
      <c r="D1187" s="369"/>
      <c r="E1187" s="13">
        <v>2288</v>
      </c>
      <c r="F1187" s="13">
        <v>1</v>
      </c>
      <c r="G1187" s="40">
        <v>4350</v>
      </c>
      <c r="H1187" s="13"/>
      <c r="I1187" s="40"/>
      <c r="J1187" s="13"/>
      <c r="K1187" s="40"/>
      <c r="L1187" s="13"/>
      <c r="M1187" s="40"/>
      <c r="N1187" s="13"/>
      <c r="O1187" s="40"/>
      <c r="P1187" s="13"/>
      <c r="Q1187" s="40"/>
    </row>
    <row r="1188" spans="1:17" ht="52.15" customHeight="1" x14ac:dyDescent="0.2">
      <c r="A1188" s="367" t="str">
        <f t="shared" si="31"/>
        <v>Маркер TIPPMANN98</v>
      </c>
      <c r="B1188" s="368"/>
      <c r="C1188" s="368"/>
      <c r="D1188" s="369"/>
      <c r="E1188" s="13">
        <v>2289</v>
      </c>
      <c r="F1188" s="13">
        <v>1</v>
      </c>
      <c r="G1188" s="40">
        <v>4350</v>
      </c>
      <c r="H1188" s="13"/>
      <c r="I1188" s="40"/>
      <c r="J1188" s="13"/>
      <c r="K1188" s="40"/>
      <c r="L1188" s="13"/>
      <c r="M1188" s="40"/>
      <c r="N1188" s="13"/>
      <c r="O1188" s="40"/>
      <c r="P1188" s="13"/>
      <c r="Q1188" s="40"/>
    </row>
    <row r="1189" spans="1:17" ht="52.15" customHeight="1" x14ac:dyDescent="0.2">
      <c r="A1189" s="367" t="str">
        <f t="shared" si="31"/>
        <v>Маркер TIPPMANN98</v>
      </c>
      <c r="B1189" s="368"/>
      <c r="C1189" s="368"/>
      <c r="D1189" s="369"/>
      <c r="E1189" s="13">
        <v>2290</v>
      </c>
      <c r="F1189" s="13">
        <v>1</v>
      </c>
      <c r="G1189" s="40">
        <v>4350</v>
      </c>
      <c r="H1189" s="13"/>
      <c r="I1189" s="40"/>
      <c r="J1189" s="13"/>
      <c r="K1189" s="40"/>
      <c r="L1189" s="13"/>
      <c r="M1189" s="40"/>
      <c r="N1189" s="13"/>
      <c r="O1189" s="40"/>
      <c r="P1189" s="13"/>
      <c r="Q1189" s="40"/>
    </row>
    <row r="1190" spans="1:17" ht="52.15" customHeight="1" x14ac:dyDescent="0.2">
      <c r="A1190" s="367" t="str">
        <f t="shared" si="31"/>
        <v>Маркер TIPPMANN98</v>
      </c>
      <c r="B1190" s="368"/>
      <c r="C1190" s="368"/>
      <c r="D1190" s="369"/>
      <c r="E1190" s="13">
        <v>2291</v>
      </c>
      <c r="F1190" s="13">
        <v>1</v>
      </c>
      <c r="G1190" s="40">
        <v>4350</v>
      </c>
      <c r="H1190" s="13"/>
      <c r="I1190" s="40"/>
      <c r="J1190" s="13"/>
      <c r="K1190" s="40"/>
      <c r="L1190" s="13"/>
      <c r="M1190" s="40"/>
      <c r="N1190" s="13"/>
      <c r="O1190" s="40"/>
      <c r="P1190" s="13"/>
      <c r="Q1190" s="40"/>
    </row>
    <row r="1191" spans="1:17" ht="52.15" customHeight="1" x14ac:dyDescent="0.2">
      <c r="A1191" s="367" t="str">
        <f t="shared" si="31"/>
        <v>Лазерный пистолет Макарова</v>
      </c>
      <c r="B1191" s="368"/>
      <c r="C1191" s="368"/>
      <c r="D1191" s="369"/>
      <c r="E1191" s="13">
        <v>2292</v>
      </c>
      <c r="F1191" s="13">
        <v>1</v>
      </c>
      <c r="G1191" s="40">
        <v>10030</v>
      </c>
      <c r="H1191" s="13"/>
      <c r="I1191" s="40"/>
      <c r="J1191" s="13"/>
      <c r="K1191" s="40"/>
      <c r="L1191" s="13"/>
      <c r="M1191" s="40"/>
      <c r="N1191" s="13"/>
      <c r="O1191" s="40"/>
      <c r="P1191" s="13"/>
      <c r="Q1191" s="40"/>
    </row>
    <row r="1192" spans="1:17" ht="52.15" customHeight="1" x14ac:dyDescent="0.2">
      <c r="A1192" s="367" t="str">
        <f t="shared" si="31"/>
        <v>Маркер TIPPMANN98</v>
      </c>
      <c r="B1192" s="368"/>
      <c r="C1192" s="368"/>
      <c r="D1192" s="369"/>
      <c r="E1192" s="13">
        <v>2293</v>
      </c>
      <c r="F1192" s="13">
        <v>1</v>
      </c>
      <c r="G1192" s="40">
        <v>4350</v>
      </c>
      <c r="H1192" s="13"/>
      <c r="I1192" s="40"/>
      <c r="J1192" s="13"/>
      <c r="K1192" s="40"/>
      <c r="L1192" s="13"/>
      <c r="M1192" s="40"/>
      <c r="N1192" s="13"/>
      <c r="O1192" s="40"/>
      <c r="P1192" s="13"/>
      <c r="Q1192" s="40"/>
    </row>
    <row r="1193" spans="1:17" ht="52.15" customHeight="1" x14ac:dyDescent="0.2">
      <c r="A1193" s="367" t="str">
        <f t="shared" si="31"/>
        <v>Маркер TIPPMANN98</v>
      </c>
      <c r="B1193" s="368"/>
      <c r="C1193" s="368"/>
      <c r="D1193" s="369"/>
      <c r="E1193" s="13">
        <v>2294</v>
      </c>
      <c r="F1193" s="13">
        <v>1</v>
      </c>
      <c r="G1193" s="40">
        <v>4350</v>
      </c>
      <c r="H1193" s="13"/>
      <c r="I1193" s="40"/>
      <c r="J1193" s="13"/>
      <c r="K1193" s="40"/>
      <c r="L1193" s="13"/>
      <c r="M1193" s="40"/>
      <c r="N1193" s="13"/>
      <c r="O1193" s="40"/>
      <c r="P1193" s="13"/>
      <c r="Q1193" s="40"/>
    </row>
    <row r="1194" spans="1:17" ht="52.15" customHeight="1" x14ac:dyDescent="0.2">
      <c r="A1194" s="367" t="str">
        <f t="shared" si="31"/>
        <v>Маркер TIPPMANN98</v>
      </c>
      <c r="B1194" s="368"/>
      <c r="C1194" s="368"/>
      <c r="D1194" s="369"/>
      <c r="E1194" s="13">
        <v>2295</v>
      </c>
      <c r="F1194" s="13">
        <v>1</v>
      </c>
      <c r="G1194" s="40">
        <v>4350</v>
      </c>
      <c r="H1194" s="13"/>
      <c r="I1194" s="40"/>
      <c r="J1194" s="13"/>
      <c r="K1194" s="40"/>
      <c r="L1194" s="13"/>
      <c r="M1194" s="40"/>
      <c r="N1194" s="13"/>
      <c r="O1194" s="40"/>
      <c r="P1194" s="13"/>
      <c r="Q1194" s="40"/>
    </row>
    <row r="1195" spans="1:17" ht="52.15" customHeight="1" x14ac:dyDescent="0.2">
      <c r="A1195" s="367" t="str">
        <f t="shared" si="31"/>
        <v>Маркер TIPPMANN98</v>
      </c>
      <c r="B1195" s="368"/>
      <c r="C1195" s="368"/>
      <c r="D1195" s="369"/>
      <c r="E1195" s="13">
        <v>2296</v>
      </c>
      <c r="F1195" s="13">
        <v>1</v>
      </c>
      <c r="G1195" s="40">
        <v>4350</v>
      </c>
      <c r="H1195" s="13"/>
      <c r="I1195" s="40"/>
      <c r="J1195" s="13"/>
      <c r="K1195" s="40"/>
      <c r="L1195" s="13"/>
      <c r="M1195" s="40"/>
      <c r="N1195" s="13"/>
      <c r="O1195" s="40"/>
      <c r="P1195" s="13"/>
      <c r="Q1195" s="40"/>
    </row>
    <row r="1196" spans="1:17" ht="52.15" customHeight="1" x14ac:dyDescent="0.2">
      <c r="A1196" s="367" t="str">
        <f t="shared" si="31"/>
        <v>Лазерный автомат Калашникова АК-74</v>
      </c>
      <c r="B1196" s="368"/>
      <c r="C1196" s="368"/>
      <c r="D1196" s="369"/>
      <c r="E1196" s="13">
        <v>2297</v>
      </c>
      <c r="F1196" s="13">
        <v>1</v>
      </c>
      <c r="G1196" s="40">
        <v>15340</v>
      </c>
      <c r="H1196" s="13"/>
      <c r="I1196" s="40"/>
      <c r="J1196" s="13"/>
      <c r="K1196" s="40"/>
      <c r="L1196" s="13"/>
      <c r="M1196" s="40"/>
      <c r="N1196" s="13"/>
      <c r="O1196" s="40"/>
      <c r="P1196" s="13"/>
      <c r="Q1196" s="40"/>
    </row>
    <row r="1197" spans="1:17" ht="52.15" customHeight="1" x14ac:dyDescent="0.2">
      <c r="A1197" s="367" t="str">
        <f t="shared" si="31"/>
        <v>Маркер TIPPMANN98</v>
      </c>
      <c r="B1197" s="368"/>
      <c r="C1197" s="368"/>
      <c r="D1197" s="369"/>
      <c r="E1197" s="13">
        <v>2298</v>
      </c>
      <c r="F1197" s="13">
        <v>1</v>
      </c>
      <c r="G1197" s="40">
        <v>4350</v>
      </c>
      <c r="H1197" s="13"/>
      <c r="I1197" s="40"/>
      <c r="J1197" s="13"/>
      <c r="K1197" s="40"/>
      <c r="L1197" s="13"/>
      <c r="M1197" s="40"/>
      <c r="N1197" s="13"/>
      <c r="O1197" s="40"/>
      <c r="P1197" s="13"/>
      <c r="Q1197" s="40"/>
    </row>
    <row r="1198" spans="1:17" ht="52.15" customHeight="1" x14ac:dyDescent="0.2">
      <c r="A1198" s="367" t="str">
        <f t="shared" si="31"/>
        <v>ИЖ (Пневматическая винтовка)</v>
      </c>
      <c r="B1198" s="368"/>
      <c r="C1198" s="368"/>
      <c r="D1198" s="369"/>
      <c r="E1198" s="13">
        <v>2299</v>
      </c>
      <c r="F1198" s="13">
        <v>1</v>
      </c>
      <c r="G1198" s="40">
        <v>10192</v>
      </c>
      <c r="H1198" s="13"/>
      <c r="I1198" s="40"/>
      <c r="J1198" s="13"/>
      <c r="K1198" s="40"/>
      <c r="L1198" s="13"/>
      <c r="M1198" s="40"/>
      <c r="N1198" s="13"/>
      <c r="O1198" s="40"/>
      <c r="P1198" s="13"/>
      <c r="Q1198" s="40"/>
    </row>
    <row r="1199" spans="1:17" ht="52.15" customHeight="1" x14ac:dyDescent="0.2">
      <c r="A1199" s="367" t="str">
        <f t="shared" si="31"/>
        <v>Маркер TIPPMANN98</v>
      </c>
      <c r="B1199" s="368"/>
      <c r="C1199" s="368"/>
      <c r="D1199" s="369"/>
      <c r="E1199" s="13">
        <v>2300</v>
      </c>
      <c r="F1199" s="13">
        <v>1</v>
      </c>
      <c r="G1199" s="40">
        <v>4350</v>
      </c>
      <c r="H1199" s="13"/>
      <c r="I1199" s="40"/>
      <c r="J1199" s="13"/>
      <c r="K1199" s="40"/>
      <c r="L1199" s="13"/>
      <c r="M1199" s="40"/>
      <c r="N1199" s="13"/>
      <c r="O1199" s="40"/>
      <c r="P1199" s="13"/>
      <c r="Q1199" s="40"/>
    </row>
    <row r="1200" spans="1:17" ht="52.15" customHeight="1" x14ac:dyDescent="0.2">
      <c r="A1200" s="367" t="str">
        <f t="shared" si="31"/>
        <v>ММГ АК-74 (макет автомата Калашникова)</v>
      </c>
      <c r="B1200" s="368"/>
      <c r="C1200" s="368"/>
      <c r="D1200" s="369"/>
      <c r="E1200" s="13">
        <v>2301</v>
      </c>
      <c r="F1200" s="13">
        <v>1</v>
      </c>
      <c r="G1200" s="40">
        <v>4065.47</v>
      </c>
      <c r="H1200" s="13"/>
      <c r="I1200" s="40"/>
      <c r="J1200" s="13"/>
      <c r="K1200" s="40"/>
      <c r="L1200" s="13"/>
      <c r="M1200" s="40"/>
      <c r="N1200" s="13"/>
      <c r="O1200" s="40"/>
      <c r="P1200" s="13"/>
      <c r="Q1200" s="40"/>
    </row>
    <row r="1201" spans="1:17" ht="52.15" customHeight="1" x14ac:dyDescent="0.2">
      <c r="A1201" s="367" t="str">
        <f t="shared" si="31"/>
        <v>Маркер TIPPMANN98</v>
      </c>
      <c r="B1201" s="368"/>
      <c r="C1201" s="368"/>
      <c r="D1201" s="369"/>
      <c r="E1201" s="13">
        <v>2302</v>
      </c>
      <c r="F1201" s="13">
        <v>1</v>
      </c>
      <c r="G1201" s="40">
        <v>4350</v>
      </c>
      <c r="H1201" s="13"/>
      <c r="I1201" s="40"/>
      <c r="J1201" s="13"/>
      <c r="K1201" s="40"/>
      <c r="L1201" s="13"/>
      <c r="M1201" s="40"/>
      <c r="N1201" s="13"/>
      <c r="O1201" s="40"/>
      <c r="P1201" s="13"/>
      <c r="Q1201" s="40"/>
    </row>
    <row r="1202" spans="1:17" ht="52.15" customHeight="1" x14ac:dyDescent="0.2">
      <c r="A1202" s="367" t="str">
        <f t="shared" ref="A1202:A1265" si="32">A421</f>
        <v>Маркер TIPPMANN98</v>
      </c>
      <c r="B1202" s="368"/>
      <c r="C1202" s="368"/>
      <c r="D1202" s="369"/>
      <c r="E1202" s="13">
        <v>2303</v>
      </c>
      <c r="F1202" s="13">
        <v>1</v>
      </c>
      <c r="G1202" s="40">
        <v>4350</v>
      </c>
      <c r="H1202" s="13"/>
      <c r="I1202" s="40"/>
      <c r="J1202" s="13"/>
      <c r="K1202" s="40"/>
      <c r="L1202" s="13"/>
      <c r="M1202" s="40"/>
      <c r="N1202" s="13"/>
      <c r="O1202" s="40"/>
      <c r="P1202" s="13"/>
      <c r="Q1202" s="40"/>
    </row>
    <row r="1203" spans="1:17" ht="52.15" customHeight="1" x14ac:dyDescent="0.2">
      <c r="A1203" s="367" t="str">
        <f t="shared" si="32"/>
        <v>Маркер TIPPMANN98</v>
      </c>
      <c r="B1203" s="368"/>
      <c r="C1203" s="368"/>
      <c r="D1203" s="369"/>
      <c r="E1203" s="13">
        <v>2304</v>
      </c>
      <c r="F1203" s="13">
        <v>1</v>
      </c>
      <c r="G1203" s="40">
        <v>4350</v>
      </c>
      <c r="H1203" s="13"/>
      <c r="I1203" s="40"/>
      <c r="J1203" s="13"/>
      <c r="K1203" s="40"/>
      <c r="L1203" s="13"/>
      <c r="M1203" s="40"/>
      <c r="N1203" s="13"/>
      <c r="O1203" s="40"/>
      <c r="P1203" s="13"/>
      <c r="Q1203" s="40"/>
    </row>
    <row r="1204" spans="1:17" ht="52.15" customHeight="1" x14ac:dyDescent="0.2">
      <c r="A1204" s="367" t="str">
        <f t="shared" si="32"/>
        <v>Маркер TIPPMANN98</v>
      </c>
      <c r="B1204" s="368"/>
      <c r="C1204" s="368"/>
      <c r="D1204" s="369"/>
      <c r="E1204" s="13">
        <v>2305</v>
      </c>
      <c r="F1204" s="13">
        <v>1</v>
      </c>
      <c r="G1204" s="40">
        <v>4350</v>
      </c>
      <c r="H1204" s="13"/>
      <c r="I1204" s="40"/>
      <c r="J1204" s="13"/>
      <c r="K1204" s="40"/>
      <c r="L1204" s="13"/>
      <c r="M1204" s="40"/>
      <c r="N1204" s="13"/>
      <c r="O1204" s="40"/>
      <c r="P1204" s="13"/>
      <c r="Q1204" s="40"/>
    </row>
    <row r="1205" spans="1:17" ht="52.15" customHeight="1" x14ac:dyDescent="0.2">
      <c r="A1205" s="367" t="str">
        <f t="shared" si="32"/>
        <v>Маркер TIPPMANN98</v>
      </c>
      <c r="B1205" s="368"/>
      <c r="C1205" s="368"/>
      <c r="D1205" s="369"/>
      <c r="E1205" s="13">
        <v>2306</v>
      </c>
      <c r="F1205" s="13">
        <v>1</v>
      </c>
      <c r="G1205" s="40">
        <v>4350</v>
      </c>
      <c r="H1205" s="13"/>
      <c r="I1205" s="40"/>
      <c r="J1205" s="13"/>
      <c r="K1205" s="40"/>
      <c r="L1205" s="13"/>
      <c r="M1205" s="40"/>
      <c r="N1205" s="13"/>
      <c r="O1205" s="40"/>
      <c r="P1205" s="13"/>
      <c r="Q1205" s="40"/>
    </row>
    <row r="1206" spans="1:17" ht="52.15" customHeight="1" x14ac:dyDescent="0.2">
      <c r="A1206" s="367" t="str">
        <f t="shared" si="32"/>
        <v>Canon EOS 7D body-фотоаппарат зеркальный</v>
      </c>
      <c r="B1206" s="368"/>
      <c r="C1206" s="368"/>
      <c r="D1206" s="369"/>
      <c r="E1206" s="13">
        <v>2307</v>
      </c>
      <c r="F1206" s="13">
        <v>1</v>
      </c>
      <c r="G1206" s="40">
        <v>59000</v>
      </c>
      <c r="H1206" s="13"/>
      <c r="I1206" s="40"/>
      <c r="J1206" s="13"/>
      <c r="K1206" s="40"/>
      <c r="L1206" s="13"/>
      <c r="M1206" s="40"/>
      <c r="N1206" s="13"/>
      <c r="O1206" s="40"/>
      <c r="P1206" s="13"/>
      <c r="Q1206" s="40"/>
    </row>
    <row r="1207" spans="1:17" ht="52.15" customHeight="1" x14ac:dyDescent="0.2">
      <c r="A1207" s="367" t="str">
        <f t="shared" si="32"/>
        <v>EURO DJ LED PAR 64 светодиодный прожектор</v>
      </c>
      <c r="B1207" s="368"/>
      <c r="C1207" s="368"/>
      <c r="D1207" s="369"/>
      <c r="E1207" s="13">
        <v>2308</v>
      </c>
      <c r="F1207" s="13">
        <v>1</v>
      </c>
      <c r="G1207" s="40">
        <v>5769</v>
      </c>
      <c r="H1207" s="13"/>
      <c r="I1207" s="40"/>
      <c r="J1207" s="13"/>
      <c r="K1207" s="40"/>
      <c r="L1207" s="13"/>
      <c r="M1207" s="40"/>
      <c r="N1207" s="13"/>
      <c r="O1207" s="40"/>
      <c r="P1207" s="13"/>
      <c r="Q1207" s="40"/>
    </row>
    <row r="1208" spans="1:17" ht="52.15" customHeight="1" x14ac:dyDescent="0.2">
      <c r="A1208" s="367" t="str">
        <f t="shared" si="32"/>
        <v>EURO DJ LED PAR 64 светодиодный прожектор</v>
      </c>
      <c r="B1208" s="368"/>
      <c r="C1208" s="368"/>
      <c r="D1208" s="369"/>
      <c r="E1208" s="13">
        <v>2309</v>
      </c>
      <c r="F1208" s="13">
        <v>1</v>
      </c>
      <c r="G1208" s="40">
        <v>5769</v>
      </c>
      <c r="H1208" s="13"/>
      <c r="I1208" s="40"/>
      <c r="J1208" s="13"/>
      <c r="K1208" s="40"/>
      <c r="L1208" s="13"/>
      <c r="M1208" s="40"/>
      <c r="N1208" s="13"/>
      <c r="O1208" s="40"/>
      <c r="P1208" s="13"/>
      <c r="Q1208" s="40"/>
    </row>
    <row r="1209" spans="1:17" ht="52.15" customHeight="1" x14ac:dyDescent="0.2">
      <c r="A1209" s="367" t="str">
        <f t="shared" si="32"/>
        <v>Комплект для лазерной стрельбы по светоотражающим мишеням ЛСК "Патриот"</v>
      </c>
      <c r="B1209" s="368"/>
      <c r="C1209" s="368"/>
      <c r="D1209" s="369"/>
      <c r="E1209" s="13">
        <v>2310</v>
      </c>
      <c r="F1209" s="13">
        <v>1</v>
      </c>
      <c r="G1209" s="40">
        <v>93338</v>
      </c>
      <c r="H1209" s="13"/>
      <c r="I1209" s="40"/>
      <c r="J1209" s="13"/>
      <c r="K1209" s="40"/>
      <c r="L1209" s="13"/>
      <c r="M1209" s="40"/>
      <c r="N1209" s="13"/>
      <c r="O1209" s="40"/>
      <c r="P1209" s="13"/>
      <c r="Q1209" s="40"/>
    </row>
    <row r="1210" spans="1:17" ht="52.15" customHeight="1" x14ac:dyDescent="0.2">
      <c r="A1210" s="367" t="str">
        <f t="shared" si="32"/>
        <v>Пневматическая винтовка МР-512</v>
      </c>
      <c r="B1210" s="368"/>
      <c r="C1210" s="368"/>
      <c r="D1210" s="369"/>
      <c r="E1210" s="13">
        <v>2311</v>
      </c>
      <c r="F1210" s="13"/>
      <c r="G1210" s="40"/>
      <c r="H1210" s="13">
        <v>1</v>
      </c>
      <c r="I1210" s="40">
        <v>15000</v>
      </c>
      <c r="J1210" s="13"/>
      <c r="K1210" s="40"/>
      <c r="L1210" s="13"/>
      <c r="M1210" s="40"/>
      <c r="N1210" s="13"/>
      <c r="O1210" s="40"/>
      <c r="P1210" s="13"/>
      <c r="Q1210" s="40"/>
    </row>
    <row r="1211" spans="1:17" ht="52.15" customHeight="1" x14ac:dyDescent="0.2">
      <c r="A1211" s="367" t="str">
        <f t="shared" si="32"/>
        <v>Рециркулятор УФ-бактерицидный "СПДС-90-Р"</v>
      </c>
      <c r="B1211" s="368"/>
      <c r="C1211" s="368"/>
      <c r="D1211" s="369"/>
      <c r="E1211" s="13">
        <v>2312</v>
      </c>
      <c r="F1211" s="13"/>
      <c r="G1211" s="40"/>
      <c r="H1211" s="13"/>
      <c r="I1211" s="40"/>
      <c r="J1211" s="13"/>
      <c r="K1211" s="40"/>
      <c r="L1211" s="13">
        <v>1</v>
      </c>
      <c r="M1211" s="40">
        <v>21000</v>
      </c>
      <c r="N1211" s="13"/>
      <c r="O1211" s="40"/>
      <c r="P1211" s="13"/>
      <c r="Q1211" s="40"/>
    </row>
    <row r="1212" spans="1:17" ht="52.15" customHeight="1" x14ac:dyDescent="0.2">
      <c r="A1212" s="367" t="str">
        <f t="shared" si="32"/>
        <v>Проектор WANBO T6 max</v>
      </c>
      <c r="B1212" s="368"/>
      <c r="C1212" s="368"/>
      <c r="D1212" s="369"/>
      <c r="E1212" s="13">
        <v>2313</v>
      </c>
      <c r="F1212" s="13"/>
      <c r="G1212" s="40"/>
      <c r="H1212" s="13"/>
      <c r="I1212" s="40"/>
      <c r="J1212" s="13"/>
      <c r="K1212" s="40"/>
      <c r="L1212" s="13"/>
      <c r="M1212" s="40"/>
      <c r="N1212" s="13">
        <v>1</v>
      </c>
      <c r="O1212" s="40">
        <v>33720.800000000003</v>
      </c>
      <c r="P1212" s="13"/>
      <c r="Q1212" s="40"/>
    </row>
    <row r="1213" spans="1:17" ht="52.15" customHeight="1" x14ac:dyDescent="0.2">
      <c r="A1213" s="367" t="str">
        <f t="shared" si="32"/>
        <v>Рециркулятор УФ-бактерицидный "СПДС-60-Р"</v>
      </c>
      <c r="B1213" s="368"/>
      <c r="C1213" s="368"/>
      <c r="D1213" s="369"/>
      <c r="E1213" s="13">
        <v>2314</v>
      </c>
      <c r="F1213" s="13"/>
      <c r="G1213" s="40"/>
      <c r="H1213" s="13"/>
      <c r="I1213" s="40"/>
      <c r="J1213" s="13"/>
      <c r="K1213" s="40"/>
      <c r="L1213" s="13">
        <v>1</v>
      </c>
      <c r="M1213" s="40">
        <v>21000</v>
      </c>
      <c r="N1213" s="13"/>
      <c r="O1213" s="40"/>
      <c r="P1213" s="13"/>
      <c r="Q1213" s="40"/>
    </row>
    <row r="1214" spans="1:17" ht="52.15" customHeight="1" x14ac:dyDescent="0.2">
      <c r="A1214" s="367" t="str">
        <f t="shared" si="32"/>
        <v>МФУ Epson L3070  А4 струйный</v>
      </c>
      <c r="B1214" s="368"/>
      <c r="C1214" s="368"/>
      <c r="D1214" s="369"/>
      <c r="E1214" s="13">
        <v>2315</v>
      </c>
      <c r="F1214" s="13"/>
      <c r="G1214" s="40"/>
      <c r="H1214" s="13"/>
      <c r="I1214" s="40"/>
      <c r="J1214" s="13">
        <v>1</v>
      </c>
      <c r="K1214" s="40">
        <v>17410</v>
      </c>
      <c r="L1214" s="13"/>
      <c r="M1214" s="40"/>
      <c r="N1214" s="13"/>
      <c r="O1214" s="40"/>
      <c r="P1214" s="13"/>
      <c r="Q1214" s="40"/>
    </row>
    <row r="1215" spans="1:17" ht="52.15" customHeight="1" x14ac:dyDescent="0.2">
      <c r="A1215" s="367" t="str">
        <f t="shared" si="32"/>
        <v>Ноутбук HP 15.6 15-bs053ur Intel</v>
      </c>
      <c r="B1215" s="368"/>
      <c r="C1215" s="368"/>
      <c r="D1215" s="369"/>
      <c r="E1215" s="13">
        <v>2316</v>
      </c>
      <c r="F1215" s="13"/>
      <c r="G1215" s="40"/>
      <c r="H1215" s="13"/>
      <c r="I1215" s="40"/>
      <c r="J1215" s="13">
        <v>1</v>
      </c>
      <c r="K1215" s="40">
        <v>27490</v>
      </c>
      <c r="L1215" s="13"/>
      <c r="M1215" s="40"/>
      <c r="N1215" s="13"/>
      <c r="O1215" s="40"/>
      <c r="P1215" s="13"/>
      <c r="Q1215" s="40"/>
    </row>
    <row r="1216" spans="1:17" ht="52.15" customHeight="1" x14ac:dyDescent="0.2">
      <c r="A1216" s="367" t="str">
        <f t="shared" si="32"/>
        <v>Рециркулятор УФ-бактерицидный "СПДС-120-Р"</v>
      </c>
      <c r="B1216" s="368"/>
      <c r="C1216" s="368"/>
      <c r="D1216" s="369"/>
      <c r="E1216" s="13">
        <v>2317</v>
      </c>
      <c r="F1216" s="13"/>
      <c r="G1216" s="40"/>
      <c r="H1216" s="13"/>
      <c r="I1216" s="40"/>
      <c r="J1216" s="13"/>
      <c r="K1216" s="40"/>
      <c r="L1216" s="13">
        <v>1</v>
      </c>
      <c r="M1216" s="40">
        <v>28000</v>
      </c>
      <c r="N1216" s="13"/>
      <c r="O1216" s="40"/>
      <c r="P1216" s="13"/>
      <c r="Q1216" s="40"/>
    </row>
    <row r="1217" spans="1:17" ht="52.15" customHeight="1" x14ac:dyDescent="0.2">
      <c r="A1217" s="367" t="str">
        <f t="shared" si="32"/>
        <v>Системный блок</v>
      </c>
      <c r="B1217" s="368"/>
      <c r="C1217" s="368"/>
      <c r="D1217" s="369"/>
      <c r="E1217" s="13">
        <v>2318</v>
      </c>
      <c r="F1217" s="13"/>
      <c r="G1217" s="40"/>
      <c r="H1217" s="13"/>
      <c r="I1217" s="40"/>
      <c r="J1217" s="13"/>
      <c r="K1217" s="40"/>
      <c r="L1217" s="13">
        <v>1</v>
      </c>
      <c r="M1217" s="40">
        <v>50000</v>
      </c>
      <c r="N1217" s="13"/>
      <c r="O1217" s="40"/>
      <c r="P1217" s="13"/>
      <c r="Q1217" s="40"/>
    </row>
    <row r="1218" spans="1:17" ht="52.15" customHeight="1" x14ac:dyDescent="0.2">
      <c r="A1218" s="367" t="str">
        <f t="shared" si="32"/>
        <v>Система оповещения Рокот-2</v>
      </c>
      <c r="B1218" s="368"/>
      <c r="C1218" s="368"/>
      <c r="D1218" s="369"/>
      <c r="E1218" s="13">
        <v>2319</v>
      </c>
      <c r="F1218" s="13"/>
      <c r="G1218" s="40"/>
      <c r="H1218" s="13"/>
      <c r="I1218" s="40"/>
      <c r="J1218" s="13"/>
      <c r="K1218" s="40"/>
      <c r="L1218" s="13">
        <v>1</v>
      </c>
      <c r="M1218" s="40">
        <v>47700</v>
      </c>
      <c r="N1218" s="13"/>
      <c r="O1218" s="40"/>
      <c r="P1218" s="13"/>
      <c r="Q1218" s="40"/>
    </row>
    <row r="1219" spans="1:17" ht="52.15" customHeight="1" x14ac:dyDescent="0.2">
      <c r="A1219" s="367" t="str">
        <f t="shared" si="32"/>
        <v>Электронное табло Импульс-710-D10x5-S 1-RY-RING</v>
      </c>
      <c r="B1219" s="368"/>
      <c r="C1219" s="368"/>
      <c r="D1219" s="369"/>
      <c r="E1219" s="13">
        <v>2320</v>
      </c>
      <c r="F1219" s="13"/>
      <c r="G1219" s="40"/>
      <c r="H1219" s="13"/>
      <c r="I1219" s="40"/>
      <c r="J1219" s="13"/>
      <c r="K1219" s="40"/>
      <c r="L1219" s="13"/>
      <c r="M1219" s="40"/>
      <c r="N1219" s="13">
        <v>1</v>
      </c>
      <c r="O1219" s="40">
        <v>22450</v>
      </c>
      <c r="P1219" s="13"/>
      <c r="Q1219" s="40"/>
    </row>
    <row r="1220" spans="1:17" ht="52.15" customHeight="1" x14ac:dyDescent="0.2">
      <c r="A1220" s="367" t="str">
        <f t="shared" si="32"/>
        <v>Телевизор ВВК 55LEX-8335/UTS2C 55", DVD-T2 DVB, SMART Салют ТВ, черный</v>
      </c>
      <c r="B1220" s="368"/>
      <c r="C1220" s="368"/>
      <c r="D1220" s="369"/>
      <c r="E1220" s="13">
        <v>2321</v>
      </c>
      <c r="F1220" s="13"/>
      <c r="G1220" s="40"/>
      <c r="H1220" s="13"/>
      <c r="I1220" s="40"/>
      <c r="J1220" s="13"/>
      <c r="K1220" s="40"/>
      <c r="L1220" s="13"/>
      <c r="M1220" s="40"/>
      <c r="N1220" s="13">
        <v>1</v>
      </c>
      <c r="O1220" s="40">
        <v>62443.199999999997</v>
      </c>
      <c r="P1220" s="13"/>
      <c r="Q1220" s="40"/>
    </row>
    <row r="1221" spans="1:17" ht="52.15" customHeight="1" x14ac:dyDescent="0.2">
      <c r="A1221" s="367" t="str">
        <f t="shared" si="32"/>
        <v>Ноутбук Acer Aspire 3 A315-56-399N, 15.6", Intel Core i3 1005G1 1.2ГГц, 8ГБ DDR4, 512ГБ SSD, Intel UHD Graphics, Win10</v>
      </c>
      <c r="B1221" s="368"/>
      <c r="C1221" s="368"/>
      <c r="D1221" s="369"/>
      <c r="E1221" s="13">
        <v>2322</v>
      </c>
      <c r="F1221" s="13"/>
      <c r="G1221" s="40"/>
      <c r="H1221" s="13"/>
      <c r="I1221" s="40"/>
      <c r="J1221" s="13"/>
      <c r="K1221" s="40"/>
      <c r="L1221" s="13"/>
      <c r="M1221" s="40"/>
      <c r="N1221" s="13">
        <v>1</v>
      </c>
      <c r="O1221" s="40">
        <v>45000</v>
      </c>
      <c r="P1221" s="13"/>
      <c r="Q1221" s="40"/>
    </row>
    <row r="1222" spans="1:17" ht="52.15" customHeight="1" x14ac:dyDescent="0.2">
      <c r="A1222" s="367" t="str">
        <f t="shared" si="32"/>
        <v>Ноутбук Acer Extensa EX215-52-53U4 NX.EG8ER.00B 15.6" Intel Core i5-1035G1 (1.0ГГц)/8Gb/SSD 512 Gb/IPS /Intel UHD Graphics/DOS/Black</v>
      </c>
      <c r="B1222" s="368"/>
      <c r="C1222" s="368"/>
      <c r="D1222" s="369"/>
      <c r="E1222" s="13">
        <v>2323</v>
      </c>
      <c r="F1222" s="13"/>
      <c r="G1222" s="40"/>
      <c r="H1222" s="13"/>
      <c r="I1222" s="40"/>
      <c r="J1222" s="13"/>
      <c r="K1222" s="40"/>
      <c r="L1222" s="13"/>
      <c r="M1222" s="40"/>
      <c r="N1222" s="13">
        <v>1</v>
      </c>
      <c r="O1222" s="40">
        <v>48675</v>
      </c>
      <c r="P1222" s="13"/>
      <c r="Q1222" s="40"/>
    </row>
    <row r="1223" spans="1:17" ht="52.15" customHeight="1" x14ac:dyDescent="0.2">
      <c r="A1223" s="367" t="str">
        <f t="shared" si="32"/>
        <v>МФУ лазерное НР LaserJet Pro MFP M227 sdn</v>
      </c>
      <c r="B1223" s="368"/>
      <c r="C1223" s="368"/>
      <c r="D1223" s="369"/>
      <c r="E1223" s="13">
        <v>2324</v>
      </c>
      <c r="F1223" s="13"/>
      <c r="G1223" s="40"/>
      <c r="H1223" s="13"/>
      <c r="I1223" s="40"/>
      <c r="J1223" s="13"/>
      <c r="K1223" s="40"/>
      <c r="L1223" s="13">
        <v>1</v>
      </c>
      <c r="M1223" s="40">
        <v>17700</v>
      </c>
      <c r="N1223" s="13"/>
      <c r="O1223" s="40"/>
      <c r="P1223" s="13"/>
      <c r="Q1223" s="40"/>
    </row>
    <row r="1224" spans="1:17" ht="52.15" customHeight="1" x14ac:dyDescent="0.2">
      <c r="A1224" s="367" t="str">
        <f t="shared" si="32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1224" s="368"/>
      <c r="C1224" s="368"/>
      <c r="D1224" s="369"/>
      <c r="E1224" s="13">
        <v>2325</v>
      </c>
      <c r="F1224" s="13"/>
      <c r="G1224" s="40"/>
      <c r="H1224" s="13"/>
      <c r="I1224" s="40"/>
      <c r="J1224" s="13"/>
      <c r="K1224" s="40"/>
      <c r="L1224" s="13">
        <v>1</v>
      </c>
      <c r="M1224" s="40">
        <v>36200</v>
      </c>
      <c r="N1224" s="13"/>
      <c r="O1224" s="40"/>
      <c r="P1224" s="13"/>
      <c r="Q1224" s="40"/>
    </row>
    <row r="1225" spans="1:17" ht="52.15" customHeight="1" x14ac:dyDescent="0.2">
      <c r="A1225" s="367" t="str">
        <f t="shared" si="32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1225" s="368"/>
      <c r="C1225" s="368"/>
      <c r="D1225" s="369"/>
      <c r="E1225" s="13">
        <v>2326</v>
      </c>
      <c r="F1225" s="13"/>
      <c r="G1225" s="40"/>
      <c r="H1225" s="13"/>
      <c r="I1225" s="40"/>
      <c r="J1225" s="13"/>
      <c r="K1225" s="40"/>
      <c r="L1225" s="13">
        <v>1</v>
      </c>
      <c r="M1225" s="40">
        <v>36200</v>
      </c>
      <c r="N1225" s="13"/>
      <c r="O1225" s="40"/>
      <c r="P1225" s="13"/>
      <c r="Q1225" s="40"/>
    </row>
    <row r="1226" spans="1:17" ht="52.15" customHeight="1" x14ac:dyDescent="0.2">
      <c r="A1226" s="367" t="str">
        <f t="shared" si="32"/>
        <v>МФУ лазерное НР LaserJet Pro MFP M227 sdn</v>
      </c>
      <c r="B1226" s="368"/>
      <c r="C1226" s="368"/>
      <c r="D1226" s="369"/>
      <c r="E1226" s="13">
        <v>2327</v>
      </c>
      <c r="F1226" s="13"/>
      <c r="G1226" s="40"/>
      <c r="H1226" s="13"/>
      <c r="I1226" s="40"/>
      <c r="J1226" s="13"/>
      <c r="K1226" s="40"/>
      <c r="L1226" s="13">
        <v>1</v>
      </c>
      <c r="M1226" s="40">
        <v>17700</v>
      </c>
      <c r="N1226" s="13"/>
      <c r="O1226" s="40"/>
      <c r="P1226" s="13"/>
      <c r="Q1226" s="40"/>
    </row>
    <row r="1227" spans="1:17" ht="52.15" customHeight="1" x14ac:dyDescent="0.2">
      <c r="A1227" s="367" t="str">
        <f t="shared" si="32"/>
        <v>МФУ Kyocera FS-1120MFP A4</v>
      </c>
      <c r="B1227" s="368"/>
      <c r="C1227" s="368"/>
      <c r="D1227" s="369"/>
      <c r="E1227" s="13">
        <v>2328</v>
      </c>
      <c r="F1227" s="13"/>
      <c r="G1227" s="40"/>
      <c r="H1227" s="13"/>
      <c r="I1227" s="40"/>
      <c r="J1227" s="13">
        <v>1</v>
      </c>
      <c r="K1227" s="40">
        <v>16980</v>
      </c>
      <c r="L1227" s="13"/>
      <c r="M1227" s="40"/>
      <c r="N1227" s="13"/>
      <c r="O1227" s="40"/>
      <c r="P1227" s="13"/>
      <c r="Q1227" s="40"/>
    </row>
    <row r="1228" spans="1:17" ht="52.15" customHeight="1" x14ac:dyDescent="0.2">
      <c r="A1228" s="367" t="str">
        <f t="shared" si="32"/>
        <v>МФУ струйный Epson L4260 A4, цветной</v>
      </c>
      <c r="B1228" s="368"/>
      <c r="C1228" s="368"/>
      <c r="D1228" s="369"/>
      <c r="E1228" s="13">
        <v>2329</v>
      </c>
      <c r="F1228" s="13"/>
      <c r="G1228" s="40"/>
      <c r="H1228" s="13"/>
      <c r="I1228" s="40"/>
      <c r="J1228" s="13"/>
      <c r="K1228" s="40"/>
      <c r="L1228" s="13"/>
      <c r="M1228" s="40"/>
      <c r="N1228" s="13">
        <v>1</v>
      </c>
      <c r="O1228" s="40">
        <v>40640</v>
      </c>
      <c r="P1228" s="13"/>
      <c r="Q1228" s="40"/>
    </row>
    <row r="1229" spans="1:17" ht="52.15" customHeight="1" x14ac:dyDescent="0.2">
      <c r="A1229" s="367" t="str">
        <f t="shared" si="32"/>
        <v>Компьютер ПК в сборе (AMD Ryzen 5 360016GB/SSD 512GB+HDD 1TB/600WINDIA GeForce GT 1030/Win10+Монитор 23,8"+Набор беспроводной клавиатура+мышь</v>
      </c>
      <c r="B1229" s="368"/>
      <c r="C1229" s="368"/>
      <c r="D1229" s="369"/>
      <c r="E1229" s="13">
        <v>2330</v>
      </c>
      <c r="F1229" s="13"/>
      <c r="G1229" s="40"/>
      <c r="H1229" s="13"/>
      <c r="I1229" s="40"/>
      <c r="J1229" s="13"/>
      <c r="K1229" s="40"/>
      <c r="L1229" s="13"/>
      <c r="M1229" s="40"/>
      <c r="N1229" s="13">
        <v>1</v>
      </c>
      <c r="O1229" s="40">
        <v>65200</v>
      </c>
      <c r="P1229" s="13"/>
      <c r="Q1229" s="40"/>
    </row>
    <row r="1230" spans="1:17" ht="52.15" customHeight="1" x14ac:dyDescent="0.2">
      <c r="A1230" s="367" t="str">
        <f t="shared" si="32"/>
        <v>Рециркулятор УФ-бактерицидный "СПДС-60-Р"</v>
      </c>
      <c r="B1230" s="368"/>
      <c r="C1230" s="368"/>
      <c r="D1230" s="369"/>
      <c r="E1230" s="13">
        <v>2331</v>
      </c>
      <c r="F1230" s="13"/>
      <c r="G1230" s="40"/>
      <c r="H1230" s="13"/>
      <c r="I1230" s="40"/>
      <c r="J1230" s="13"/>
      <c r="K1230" s="40"/>
      <c r="L1230" s="13">
        <v>1</v>
      </c>
      <c r="M1230" s="40">
        <v>21000</v>
      </c>
      <c r="N1230" s="13"/>
      <c r="O1230" s="40"/>
      <c r="P1230" s="13"/>
      <c r="Q1230" s="40"/>
    </row>
    <row r="1231" spans="1:17" ht="52.15" customHeight="1" x14ac:dyDescent="0.2">
      <c r="A1231" s="367" t="str">
        <f t="shared" si="32"/>
        <v>Ноутбук Acer Extensa EX215-52-53U4 NX.EG8ER.00B 15.6" Intel Core i5-1035G1 (1.0ГГц)/8Gb/SSD 512 Gb/IPS /Intel UHD Graphics/DOS/Black</v>
      </c>
      <c r="B1231" s="368"/>
      <c r="C1231" s="368"/>
      <c r="D1231" s="369"/>
      <c r="E1231" s="13">
        <v>2332</v>
      </c>
      <c r="F1231" s="13"/>
      <c r="G1231" s="40"/>
      <c r="H1231" s="13"/>
      <c r="I1231" s="40"/>
      <c r="J1231" s="13"/>
      <c r="K1231" s="40"/>
      <c r="L1231" s="13"/>
      <c r="M1231" s="40"/>
      <c r="N1231" s="13">
        <v>1</v>
      </c>
      <c r="O1231" s="40">
        <v>48675</v>
      </c>
      <c r="P1231" s="13"/>
      <c r="Q1231" s="40"/>
    </row>
    <row r="1232" spans="1:17" ht="52.15" customHeight="1" x14ac:dyDescent="0.2">
      <c r="A1232" s="367" t="str">
        <f t="shared" si="32"/>
        <v>Проектор XGIMI MoGo Pro+ черный</v>
      </c>
      <c r="B1232" s="368"/>
      <c r="C1232" s="368"/>
      <c r="D1232" s="369"/>
      <c r="E1232" s="13">
        <v>2333</v>
      </c>
      <c r="F1232" s="13"/>
      <c r="G1232" s="40"/>
      <c r="H1232" s="13"/>
      <c r="I1232" s="40"/>
      <c r="J1232" s="13"/>
      <c r="K1232" s="40"/>
      <c r="L1232" s="13"/>
      <c r="M1232" s="40"/>
      <c r="N1232" s="13">
        <v>1</v>
      </c>
      <c r="O1232" s="40">
        <v>35000</v>
      </c>
      <c r="P1232" s="13"/>
      <c r="Q1232" s="40"/>
    </row>
    <row r="1233" spans="1:17" ht="52.15" customHeight="1" x14ac:dyDescent="0.2">
      <c r="A1233" s="367" t="str">
        <f t="shared" si="32"/>
        <v>Рециркулятор УФ-бактерицидный "СПДС-60-Р"</v>
      </c>
      <c r="B1233" s="368"/>
      <c r="C1233" s="368"/>
      <c r="D1233" s="369"/>
      <c r="E1233" s="13">
        <v>2334</v>
      </c>
      <c r="F1233" s="13"/>
      <c r="G1233" s="40"/>
      <c r="H1233" s="13"/>
      <c r="I1233" s="40"/>
      <c r="J1233" s="13"/>
      <c r="K1233" s="40"/>
      <c r="L1233" s="13">
        <v>1</v>
      </c>
      <c r="M1233" s="40">
        <v>21000</v>
      </c>
      <c r="N1233" s="13"/>
      <c r="O1233" s="40"/>
      <c r="P1233" s="13"/>
      <c r="Q1233" s="40"/>
    </row>
    <row r="1234" spans="1:17" ht="52.15" customHeight="1" x14ac:dyDescent="0.2">
      <c r="A1234" s="367" t="str">
        <f t="shared" si="32"/>
        <v>МФУ Pantum N6550NW, А4, лазерный, черный, автопадача на 35 листов</v>
      </c>
      <c r="B1234" s="368"/>
      <c r="C1234" s="368"/>
      <c r="D1234" s="369"/>
      <c r="E1234" s="13">
        <v>2335</v>
      </c>
      <c r="F1234" s="13"/>
      <c r="G1234" s="40"/>
      <c r="H1234" s="13"/>
      <c r="I1234" s="40"/>
      <c r="J1234" s="13"/>
      <c r="K1234" s="40"/>
      <c r="L1234" s="13"/>
      <c r="M1234" s="40"/>
      <c r="N1234" s="13">
        <v>1</v>
      </c>
      <c r="O1234" s="40">
        <v>18900</v>
      </c>
      <c r="P1234" s="13"/>
      <c r="Q1234" s="40"/>
    </row>
    <row r="1235" spans="1:17" ht="52.15" customHeight="1" x14ac:dyDescent="0.2">
      <c r="A1235" s="367" t="str">
        <f t="shared" si="32"/>
        <v>Электронное табло Импульс-710-D10x5-S 1-RY-RING</v>
      </c>
      <c r="B1235" s="368"/>
      <c r="C1235" s="368"/>
      <c r="D1235" s="369"/>
      <c r="E1235" s="13">
        <v>2336</v>
      </c>
      <c r="F1235" s="13"/>
      <c r="G1235" s="40"/>
      <c r="H1235" s="13"/>
      <c r="I1235" s="40"/>
      <c r="J1235" s="13"/>
      <c r="K1235" s="40"/>
      <c r="L1235" s="13"/>
      <c r="M1235" s="40"/>
      <c r="N1235" s="13">
        <v>1</v>
      </c>
      <c r="O1235" s="40">
        <v>22450</v>
      </c>
      <c r="P1235" s="13"/>
      <c r="Q1235" s="40"/>
    </row>
    <row r="1236" spans="1:17" ht="52.15" customHeight="1" x14ac:dyDescent="0.2">
      <c r="A1236" s="367" t="str">
        <f t="shared" si="32"/>
        <v>Компьютер ПК в сборе (Office Core i3 10100/16GB/SSD 256GB+HDD 1TB/400Winter UHD Graphich 630/Win10+Монитор 23,8"+Набор беспроводной клавиатура+мышь</v>
      </c>
      <c r="B1236" s="368"/>
      <c r="C1236" s="368"/>
      <c r="D1236" s="369"/>
      <c r="E1236" s="13">
        <v>2337</v>
      </c>
      <c r="F1236" s="13"/>
      <c r="G1236" s="40"/>
      <c r="H1236" s="13"/>
      <c r="I1236" s="40"/>
      <c r="J1236" s="13"/>
      <c r="K1236" s="40"/>
      <c r="L1236" s="13"/>
      <c r="M1236" s="40"/>
      <c r="N1236" s="13">
        <v>1</v>
      </c>
      <c r="O1236" s="40">
        <v>48530</v>
      </c>
      <c r="P1236" s="13"/>
      <c r="Q1236" s="40"/>
    </row>
    <row r="1237" spans="1:17" ht="52.15" customHeight="1" x14ac:dyDescent="0.2">
      <c r="A1237" s="367" t="str">
        <f t="shared" si="32"/>
        <v>Ноутбук Acer Aspire 3 A315-56-399N, 15.6", Intel Core i3 1005G1 1.2ГГц, 8ГБ DDR4, 512ГБ SSD, Intel UHD Graphics, Win10</v>
      </c>
      <c r="B1237" s="368"/>
      <c r="C1237" s="368"/>
      <c r="D1237" s="369"/>
      <c r="E1237" s="13">
        <v>2338</v>
      </c>
      <c r="F1237" s="13"/>
      <c r="G1237" s="40"/>
      <c r="H1237" s="13"/>
      <c r="I1237" s="40"/>
      <c r="J1237" s="13"/>
      <c r="K1237" s="40"/>
      <c r="L1237" s="13"/>
      <c r="M1237" s="40"/>
      <c r="N1237" s="13">
        <v>1</v>
      </c>
      <c r="O1237" s="40">
        <v>45000</v>
      </c>
      <c r="P1237" s="13"/>
      <c r="Q1237" s="40"/>
    </row>
    <row r="1238" spans="1:17" ht="52.15" customHeight="1" x14ac:dyDescent="0.2">
      <c r="A1238" s="367" t="str">
        <f t="shared" si="32"/>
        <v>Компьютер ПК в сборе (Office Core i3 10100/16GB/SSD 256GB+HDD 1TB/400Winter UHD Graphich 630/Win10+Монитор 23,8"+Набор беспроводной клавиатура+мышь</v>
      </c>
      <c r="B1238" s="368"/>
      <c r="C1238" s="368"/>
      <c r="D1238" s="369"/>
      <c r="E1238" s="13">
        <v>2339</v>
      </c>
      <c r="F1238" s="13"/>
      <c r="G1238" s="40"/>
      <c r="H1238" s="13"/>
      <c r="I1238" s="40"/>
      <c r="J1238" s="13"/>
      <c r="K1238" s="40"/>
      <c r="L1238" s="13"/>
      <c r="M1238" s="40"/>
      <c r="N1238" s="13">
        <v>1</v>
      </c>
      <c r="O1238" s="40">
        <v>48530</v>
      </c>
      <c r="P1238" s="13"/>
      <c r="Q1238" s="40"/>
    </row>
    <row r="1239" spans="1:17" ht="52.15" customHeight="1" x14ac:dyDescent="0.2">
      <c r="A1239" s="367" t="str">
        <f t="shared" si="32"/>
        <v>Автомат АК-12LT "Хищник" PRO серии "SPECIAL"</v>
      </c>
      <c r="B1239" s="368"/>
      <c r="C1239" s="368"/>
      <c r="D1239" s="369"/>
      <c r="E1239" s="13">
        <v>2340</v>
      </c>
      <c r="F1239" s="13"/>
      <c r="G1239" s="40"/>
      <c r="H1239" s="13"/>
      <c r="I1239" s="40"/>
      <c r="J1239" s="13"/>
      <c r="K1239" s="40"/>
      <c r="L1239" s="13">
        <v>1</v>
      </c>
      <c r="M1239" s="40">
        <v>14820</v>
      </c>
      <c r="N1239" s="13"/>
      <c r="O1239" s="40"/>
      <c r="P1239" s="13"/>
      <c r="Q1239" s="40"/>
    </row>
    <row r="1240" spans="1:17" ht="52.15" customHeight="1" x14ac:dyDescent="0.2">
      <c r="A1240" s="367" t="str">
        <f t="shared" si="32"/>
        <v>Автомат АК-12LT "Хищник" PRO серии "SPECIAL"</v>
      </c>
      <c r="B1240" s="368"/>
      <c r="C1240" s="368"/>
      <c r="D1240" s="369"/>
      <c r="E1240" s="13">
        <v>2341</v>
      </c>
      <c r="F1240" s="13"/>
      <c r="G1240" s="40"/>
      <c r="H1240" s="13"/>
      <c r="I1240" s="40"/>
      <c r="J1240" s="13"/>
      <c r="K1240" s="40"/>
      <c r="L1240" s="13">
        <v>1</v>
      </c>
      <c r="M1240" s="40">
        <v>14820</v>
      </c>
      <c r="N1240" s="13"/>
      <c r="O1240" s="40"/>
      <c r="P1240" s="13"/>
      <c r="Q1240" s="40"/>
    </row>
    <row r="1241" spans="1:17" ht="52.15" customHeight="1" x14ac:dyDescent="0.2">
      <c r="A1241" s="367" t="str">
        <f t="shared" si="32"/>
        <v>Автомат АК-12LT "Хищник" PRO серии "SPECIAL"</v>
      </c>
      <c r="B1241" s="368"/>
      <c r="C1241" s="368"/>
      <c r="D1241" s="369"/>
      <c r="E1241" s="13">
        <v>2342</v>
      </c>
      <c r="F1241" s="13"/>
      <c r="G1241" s="40"/>
      <c r="H1241" s="13"/>
      <c r="I1241" s="40"/>
      <c r="J1241" s="13"/>
      <c r="K1241" s="40"/>
      <c r="L1241" s="13">
        <v>1</v>
      </c>
      <c r="M1241" s="40">
        <v>14820</v>
      </c>
      <c r="N1241" s="13"/>
      <c r="O1241" s="40"/>
      <c r="P1241" s="13"/>
      <c r="Q1241" s="40"/>
    </row>
    <row r="1242" spans="1:17" ht="52.15" customHeight="1" x14ac:dyDescent="0.2">
      <c r="A1242" s="367" t="str">
        <f t="shared" si="32"/>
        <v>Автомат АК-12LT "Хищник" PRO серии "SPECIAL"</v>
      </c>
      <c r="B1242" s="368"/>
      <c r="C1242" s="368"/>
      <c r="D1242" s="369"/>
      <c r="E1242" s="13">
        <v>2343</v>
      </c>
      <c r="F1242" s="13"/>
      <c r="G1242" s="40"/>
      <c r="H1242" s="13"/>
      <c r="I1242" s="40"/>
      <c r="J1242" s="13"/>
      <c r="K1242" s="40"/>
      <c r="L1242" s="13">
        <v>1</v>
      </c>
      <c r="M1242" s="40">
        <v>14820</v>
      </c>
      <c r="N1242" s="13"/>
      <c r="O1242" s="40"/>
      <c r="P1242" s="13"/>
      <c r="Q1242" s="40"/>
    </row>
    <row r="1243" spans="1:17" ht="52.15" customHeight="1" x14ac:dyDescent="0.2">
      <c r="A1243" s="367" t="str">
        <f t="shared" si="32"/>
        <v>Автомат АК-12LT "Хищник" PRO серии "SPECIAL"</v>
      </c>
      <c r="B1243" s="368"/>
      <c r="C1243" s="368"/>
      <c r="D1243" s="369"/>
      <c r="E1243" s="13">
        <v>2344</v>
      </c>
      <c r="F1243" s="13"/>
      <c r="G1243" s="40"/>
      <c r="H1243" s="13"/>
      <c r="I1243" s="40"/>
      <c r="J1243" s="13"/>
      <c r="K1243" s="40"/>
      <c r="L1243" s="13">
        <v>1</v>
      </c>
      <c r="M1243" s="40">
        <v>14820</v>
      </c>
      <c r="N1243" s="13"/>
      <c r="O1243" s="40"/>
      <c r="P1243" s="13"/>
      <c r="Q1243" s="40"/>
    </row>
    <row r="1244" spans="1:17" ht="52.15" customHeight="1" x14ac:dyDescent="0.2">
      <c r="A1244" s="367" t="str">
        <f t="shared" si="32"/>
        <v>Пистолет "ШЕРШЕНЬ" серии "SPECIAL"</v>
      </c>
      <c r="B1244" s="368"/>
      <c r="C1244" s="368"/>
      <c r="D1244" s="369"/>
      <c r="E1244" s="13">
        <v>2345</v>
      </c>
      <c r="F1244" s="13"/>
      <c r="G1244" s="40"/>
      <c r="H1244" s="13"/>
      <c r="I1244" s="40"/>
      <c r="J1244" s="13"/>
      <c r="K1244" s="40"/>
      <c r="L1244" s="13">
        <v>1</v>
      </c>
      <c r="M1244" s="40">
        <v>11970</v>
      </c>
      <c r="N1244" s="13"/>
      <c r="O1244" s="40"/>
      <c r="P1244" s="13"/>
      <c r="Q1244" s="40"/>
    </row>
    <row r="1245" spans="1:17" ht="52.15" customHeight="1" x14ac:dyDescent="0.2">
      <c r="A1245" s="367" t="str">
        <f t="shared" si="32"/>
        <v>Оружие охолощенное КО-91/30-СХ</v>
      </c>
      <c r="B1245" s="368"/>
      <c r="C1245" s="368"/>
      <c r="D1245" s="369"/>
      <c r="E1245" s="13">
        <v>2346</v>
      </c>
      <c r="F1245" s="13"/>
      <c r="G1245" s="40"/>
      <c r="H1245" s="13"/>
      <c r="I1245" s="40"/>
      <c r="J1245" s="13">
        <v>1</v>
      </c>
      <c r="K1245" s="40">
        <v>44486.49</v>
      </c>
      <c r="L1245" s="13"/>
      <c r="M1245" s="40"/>
      <c r="N1245" s="13"/>
      <c r="O1245" s="40"/>
      <c r="P1245" s="13"/>
      <c r="Q1245" s="40"/>
    </row>
    <row r="1246" spans="1:17" ht="52.15" customHeight="1" x14ac:dyDescent="0.2">
      <c r="A1246" s="367" t="str">
        <f t="shared" si="32"/>
        <v>Оружие охолощенное Макаров-СО</v>
      </c>
      <c r="B1246" s="368"/>
      <c r="C1246" s="368"/>
      <c r="D1246" s="369"/>
      <c r="E1246" s="13">
        <v>2347</v>
      </c>
      <c r="F1246" s="13"/>
      <c r="G1246" s="40"/>
      <c r="H1246" s="13"/>
      <c r="I1246" s="40"/>
      <c r="J1246" s="13">
        <v>1</v>
      </c>
      <c r="K1246" s="40">
        <v>19000</v>
      </c>
      <c r="L1246" s="13"/>
      <c r="M1246" s="40"/>
      <c r="N1246" s="13"/>
      <c r="O1246" s="40"/>
      <c r="P1246" s="13"/>
      <c r="Q1246" s="40"/>
    </row>
    <row r="1247" spans="1:17" ht="52.15" customHeight="1" x14ac:dyDescent="0.2">
      <c r="A1247" s="367" t="str">
        <f t="shared" si="32"/>
        <v>Оружие охолощенное Наган Р-412 СХ</v>
      </c>
      <c r="B1247" s="368"/>
      <c r="C1247" s="368"/>
      <c r="D1247" s="369"/>
      <c r="E1247" s="13">
        <v>2348</v>
      </c>
      <c r="F1247" s="13"/>
      <c r="G1247" s="40"/>
      <c r="H1247" s="13"/>
      <c r="I1247" s="40"/>
      <c r="J1247" s="13">
        <v>1</v>
      </c>
      <c r="K1247" s="40">
        <v>23000</v>
      </c>
      <c r="L1247" s="13"/>
      <c r="M1247" s="40"/>
      <c r="N1247" s="13"/>
      <c r="O1247" s="40"/>
      <c r="P1247" s="13"/>
      <c r="Q1247" s="40"/>
    </row>
    <row r="1248" spans="1:17" ht="52.15" customHeight="1" x14ac:dyDescent="0.2">
      <c r="A1248" s="367" t="str">
        <f t="shared" si="32"/>
        <v>Рециркулятор УФ-бактерицидный "СПДС-60-Р"</v>
      </c>
      <c r="B1248" s="368"/>
      <c r="C1248" s="368"/>
      <c r="D1248" s="369"/>
      <c r="E1248" s="13">
        <v>2349</v>
      </c>
      <c r="F1248" s="13"/>
      <c r="G1248" s="40"/>
      <c r="H1248" s="13"/>
      <c r="I1248" s="40"/>
      <c r="J1248" s="13"/>
      <c r="K1248" s="40"/>
      <c r="L1248" s="13">
        <v>1</v>
      </c>
      <c r="M1248" s="40">
        <v>21000</v>
      </c>
      <c r="N1248" s="13"/>
      <c r="O1248" s="40"/>
      <c r="P1248" s="13"/>
      <c r="Q1248" s="40"/>
    </row>
    <row r="1249" spans="1:17" ht="52.15" customHeight="1" x14ac:dyDescent="0.2">
      <c r="A1249" s="367" t="str">
        <f t="shared" si="32"/>
        <v>Ноутбук Maibenden M555 белый 15.6" Full HD (1920х1080), IPS, AMD Ryzen 5 5500U, RAM 8ГБ, SSD 256 ГБ, AMD Radeon Graphics, Win10</v>
      </c>
      <c r="B1249" s="368"/>
      <c r="C1249" s="368"/>
      <c r="D1249" s="369"/>
      <c r="E1249" s="13">
        <v>2350</v>
      </c>
      <c r="F1249" s="13"/>
      <c r="G1249" s="40"/>
      <c r="H1249" s="13"/>
      <c r="I1249" s="40"/>
      <c r="J1249" s="13"/>
      <c r="K1249" s="40"/>
      <c r="L1249" s="13"/>
      <c r="M1249" s="40"/>
      <c r="N1249" s="13">
        <v>1</v>
      </c>
      <c r="O1249" s="40">
        <v>45000</v>
      </c>
      <c r="P1249" s="13"/>
      <c r="Q1249" s="40"/>
    </row>
    <row r="1250" spans="1:17" ht="52.15" customHeight="1" x14ac:dyDescent="0.2">
      <c r="A1250" s="367" t="str">
        <f t="shared" si="32"/>
        <v>Экран HIPER Cinema STP 16х9-120, 266х149см, 16:9, напольный</v>
      </c>
      <c r="B1250" s="368"/>
      <c r="C1250" s="368"/>
      <c r="D1250" s="369"/>
      <c r="E1250" s="13">
        <v>2351</v>
      </c>
      <c r="F1250" s="13"/>
      <c r="G1250" s="40"/>
      <c r="H1250" s="13"/>
      <c r="I1250" s="40"/>
      <c r="J1250" s="13"/>
      <c r="K1250" s="40"/>
      <c r="L1250" s="13"/>
      <c r="M1250" s="40"/>
      <c r="N1250" s="13">
        <v>1</v>
      </c>
      <c r="O1250" s="40">
        <v>18000</v>
      </c>
      <c r="P1250" s="13"/>
      <c r="Q1250" s="40"/>
    </row>
    <row r="1251" spans="1:17" ht="52.15" customHeight="1" x14ac:dyDescent="0.2">
      <c r="A1251" s="367" t="str">
        <f t="shared" si="32"/>
        <v>Макет оружия</v>
      </c>
      <c r="B1251" s="368"/>
      <c r="C1251" s="368"/>
      <c r="D1251" s="369"/>
      <c r="E1251" s="13">
        <v>2352</v>
      </c>
      <c r="F1251" s="13"/>
      <c r="G1251" s="40"/>
      <c r="H1251" s="13"/>
      <c r="I1251" s="40"/>
      <c r="J1251" s="13"/>
      <c r="K1251" s="40"/>
      <c r="L1251" s="13"/>
      <c r="M1251" s="40"/>
      <c r="N1251" s="13">
        <v>1</v>
      </c>
      <c r="O1251" s="40">
        <v>50000</v>
      </c>
      <c r="P1251" s="13"/>
      <c r="Q1251" s="40"/>
    </row>
    <row r="1252" spans="1:17" ht="52.15" customHeight="1" x14ac:dyDescent="0.2">
      <c r="A1252" s="367" t="str">
        <f t="shared" si="32"/>
        <v>Макет оружия</v>
      </c>
      <c r="B1252" s="368"/>
      <c r="C1252" s="368"/>
      <c r="D1252" s="369"/>
      <c r="E1252" s="13">
        <v>2353</v>
      </c>
      <c r="F1252" s="13"/>
      <c r="G1252" s="40"/>
      <c r="H1252" s="13"/>
      <c r="I1252" s="40"/>
      <c r="J1252" s="13"/>
      <c r="K1252" s="40"/>
      <c r="L1252" s="13"/>
      <c r="M1252" s="40"/>
      <c r="N1252" s="13">
        <v>1</v>
      </c>
      <c r="O1252" s="40">
        <v>50000</v>
      </c>
      <c r="P1252" s="13"/>
      <c r="Q1252" s="40"/>
    </row>
    <row r="1253" spans="1:17" ht="52.15" customHeight="1" x14ac:dyDescent="0.2">
      <c r="A1253" s="367" t="str">
        <f t="shared" si="32"/>
        <v>Макет оружия</v>
      </c>
      <c r="B1253" s="368"/>
      <c r="C1253" s="368"/>
      <c r="D1253" s="369"/>
      <c r="E1253" s="13">
        <v>2354</v>
      </c>
      <c r="F1253" s="13"/>
      <c r="G1253" s="40"/>
      <c r="H1253" s="13"/>
      <c r="I1253" s="40"/>
      <c r="J1253" s="13"/>
      <c r="K1253" s="40"/>
      <c r="L1253" s="13"/>
      <c r="M1253" s="40"/>
      <c r="N1253" s="13">
        <v>1</v>
      </c>
      <c r="O1253" s="40">
        <v>50000</v>
      </c>
      <c r="P1253" s="13"/>
      <c r="Q1253" s="40"/>
    </row>
    <row r="1254" spans="1:17" ht="52.15" customHeight="1" x14ac:dyDescent="0.2">
      <c r="A1254" s="367" t="str">
        <f t="shared" si="32"/>
        <v>Макет оружия</v>
      </c>
      <c r="B1254" s="368"/>
      <c r="C1254" s="368"/>
      <c r="D1254" s="369"/>
      <c r="E1254" s="13">
        <v>2355</v>
      </c>
      <c r="F1254" s="13"/>
      <c r="G1254" s="40"/>
      <c r="H1254" s="13"/>
      <c r="I1254" s="40"/>
      <c r="J1254" s="13"/>
      <c r="K1254" s="40"/>
      <c r="L1254" s="13"/>
      <c r="M1254" s="40"/>
      <c r="N1254" s="13">
        <v>1</v>
      </c>
      <c r="O1254" s="40">
        <v>50000</v>
      </c>
      <c r="P1254" s="13"/>
      <c r="Q1254" s="40"/>
    </row>
    <row r="1255" spans="1:17" ht="52.15" customHeight="1" x14ac:dyDescent="0.2">
      <c r="A1255" s="367" t="str">
        <f t="shared" si="32"/>
        <v>Телефон Thuraya XT-Lite</v>
      </c>
      <c r="B1255" s="368"/>
      <c r="C1255" s="368"/>
      <c r="D1255" s="369"/>
      <c r="E1255" s="13">
        <v>2356</v>
      </c>
      <c r="F1255" s="13"/>
      <c r="G1255" s="40"/>
      <c r="H1255" s="13"/>
      <c r="I1255" s="40"/>
      <c r="J1255" s="13">
        <v>1</v>
      </c>
      <c r="K1255" s="40">
        <v>43000</v>
      </c>
      <c r="L1255" s="13"/>
      <c r="M1255" s="40"/>
      <c r="N1255" s="13"/>
      <c r="O1255" s="40"/>
      <c r="P1255" s="13"/>
      <c r="Q1255" s="40"/>
    </row>
    <row r="1256" spans="1:17" ht="52.15" customHeight="1" x14ac:dyDescent="0.2">
      <c r="A1256" s="367" t="str">
        <f t="shared" si="32"/>
        <v>Макет оружия</v>
      </c>
      <c r="B1256" s="368"/>
      <c r="C1256" s="368"/>
      <c r="D1256" s="369"/>
      <c r="E1256" s="13">
        <v>2357</v>
      </c>
      <c r="F1256" s="13"/>
      <c r="G1256" s="40"/>
      <c r="H1256" s="13"/>
      <c r="I1256" s="40"/>
      <c r="J1256" s="13"/>
      <c r="K1256" s="40"/>
      <c r="L1256" s="13"/>
      <c r="M1256" s="40"/>
      <c r="N1256" s="13">
        <v>1</v>
      </c>
      <c r="O1256" s="40">
        <v>50000</v>
      </c>
      <c r="P1256" s="13"/>
      <c r="Q1256" s="40"/>
    </row>
    <row r="1257" spans="1:17" ht="52.15" customHeight="1" x14ac:dyDescent="0.2">
      <c r="A1257" s="367" t="str">
        <f t="shared" si="32"/>
        <v>МФУ Pantum N6550NW, А4, лазерный, черный, автопадача на 35 листов</v>
      </c>
      <c r="B1257" s="368"/>
      <c r="C1257" s="368"/>
      <c r="D1257" s="369"/>
      <c r="E1257" s="13">
        <v>2358</v>
      </c>
      <c r="F1257" s="13"/>
      <c r="G1257" s="40"/>
      <c r="H1257" s="13"/>
      <c r="I1257" s="40"/>
      <c r="J1257" s="13"/>
      <c r="K1257" s="40"/>
      <c r="L1257" s="13"/>
      <c r="M1257" s="40"/>
      <c r="N1257" s="13">
        <v>1</v>
      </c>
      <c r="O1257" s="40">
        <v>18900</v>
      </c>
      <c r="P1257" s="13"/>
      <c r="Q1257" s="40"/>
    </row>
    <row r="1258" spans="1:17" ht="52.15" customHeight="1" x14ac:dyDescent="0.2">
      <c r="A1258" s="367" t="str">
        <f t="shared" si="32"/>
        <v>Автомат АК-12LT "Хищник" PRO серии "SPECIAL"</v>
      </c>
      <c r="B1258" s="368"/>
      <c r="C1258" s="368"/>
      <c r="D1258" s="369"/>
      <c r="E1258" s="13">
        <v>2359</v>
      </c>
      <c r="F1258" s="13"/>
      <c r="G1258" s="40"/>
      <c r="H1258" s="13"/>
      <c r="I1258" s="40"/>
      <c r="J1258" s="13"/>
      <c r="K1258" s="40"/>
      <c r="L1258" s="13">
        <v>1</v>
      </c>
      <c r="M1258" s="40">
        <v>14820</v>
      </c>
      <c r="N1258" s="13"/>
      <c r="O1258" s="40"/>
      <c r="P1258" s="13"/>
      <c r="Q1258" s="40"/>
    </row>
    <row r="1259" spans="1:17" ht="52.15" customHeight="1" x14ac:dyDescent="0.2">
      <c r="A1259" s="367" t="str">
        <f t="shared" si="32"/>
        <v>Пистолет "ШЕРШЕНЬ" серии "SPECIAL"</v>
      </c>
      <c r="B1259" s="368"/>
      <c r="C1259" s="368"/>
      <c r="D1259" s="369"/>
      <c r="E1259" s="13">
        <v>2360</v>
      </c>
      <c r="F1259" s="13"/>
      <c r="G1259" s="40"/>
      <c r="H1259" s="13"/>
      <c r="I1259" s="40"/>
      <c r="J1259" s="13"/>
      <c r="K1259" s="40"/>
      <c r="L1259" s="13">
        <v>1</v>
      </c>
      <c r="M1259" s="40">
        <v>11970</v>
      </c>
      <c r="N1259" s="13"/>
      <c r="O1259" s="40"/>
      <c r="P1259" s="13"/>
      <c r="Q1259" s="40"/>
    </row>
    <row r="1260" spans="1:17" ht="52.15" customHeight="1" x14ac:dyDescent="0.2">
      <c r="A1260" s="367" t="str">
        <f t="shared" si="32"/>
        <v>Система управления доступом с автоматическим запирающим устройством</v>
      </c>
      <c r="B1260" s="368"/>
      <c r="C1260" s="368"/>
      <c r="D1260" s="369"/>
      <c r="E1260" s="13">
        <v>2361</v>
      </c>
      <c r="F1260" s="13"/>
      <c r="G1260" s="40"/>
      <c r="H1260" s="13"/>
      <c r="I1260" s="40"/>
      <c r="J1260" s="13"/>
      <c r="K1260" s="40"/>
      <c r="L1260" s="13"/>
      <c r="M1260" s="40"/>
      <c r="N1260" s="13"/>
      <c r="O1260" s="40"/>
      <c r="P1260" s="13">
        <v>1</v>
      </c>
      <c r="Q1260" s="40">
        <v>34200</v>
      </c>
    </row>
    <row r="1261" spans="1:17" ht="52.15" customHeight="1" x14ac:dyDescent="0.2">
      <c r="A1261" s="367" t="str">
        <f t="shared" si="32"/>
        <v>Принтер лазерный HP Laser 107w</v>
      </c>
      <c r="B1261" s="368"/>
      <c r="C1261" s="368"/>
      <c r="D1261" s="369"/>
      <c r="E1261" s="13">
        <v>2362</v>
      </c>
      <c r="F1261" s="13"/>
      <c r="G1261" s="40"/>
      <c r="H1261" s="13"/>
      <c r="I1261" s="40"/>
      <c r="J1261" s="13"/>
      <c r="K1261" s="40"/>
      <c r="L1261" s="13"/>
      <c r="M1261" s="40"/>
      <c r="N1261" s="13"/>
      <c r="O1261" s="40"/>
      <c r="P1261" s="13">
        <v>1</v>
      </c>
      <c r="Q1261" s="40">
        <v>16340</v>
      </c>
    </row>
    <row r="1262" spans="1:17" ht="52.15" customHeight="1" x14ac:dyDescent="0.2">
      <c r="A1262" s="367" t="str">
        <f t="shared" si="32"/>
        <v>МФУ HP LaserJet Pro4103fdw</v>
      </c>
      <c r="B1262" s="368"/>
      <c r="C1262" s="368"/>
      <c r="D1262" s="369"/>
      <c r="E1262" s="13">
        <v>2363</v>
      </c>
      <c r="F1262" s="13"/>
      <c r="G1262" s="40"/>
      <c r="H1262" s="13"/>
      <c r="I1262" s="40"/>
      <c r="J1262" s="13"/>
      <c r="K1262" s="40"/>
      <c r="L1262" s="13"/>
      <c r="M1262" s="40"/>
      <c r="N1262" s="13"/>
      <c r="O1262" s="40"/>
      <c r="P1262" s="13">
        <v>1</v>
      </c>
      <c r="Q1262" s="40">
        <v>73900</v>
      </c>
    </row>
    <row r="1263" spans="1:17" ht="52.15" customHeight="1" x14ac:dyDescent="0.2">
      <c r="A1263" s="367" t="str">
        <f t="shared" si="32"/>
        <v>Ноутбук MAIBENBEN M555</v>
      </c>
      <c r="B1263" s="368"/>
      <c r="C1263" s="368"/>
      <c r="D1263" s="369"/>
      <c r="E1263" s="13">
        <v>2364</v>
      </c>
      <c r="F1263" s="13"/>
      <c r="G1263" s="40"/>
      <c r="H1263" s="13"/>
      <c r="I1263" s="40"/>
      <c r="J1263" s="13"/>
      <c r="K1263" s="40"/>
      <c r="L1263" s="13"/>
      <c r="M1263" s="40"/>
      <c r="N1263" s="13"/>
      <c r="O1263" s="40"/>
      <c r="P1263" s="13">
        <v>1</v>
      </c>
      <c r="Q1263" s="40">
        <v>67000</v>
      </c>
    </row>
    <row r="1264" spans="1:17" ht="52.15" customHeight="1" x14ac:dyDescent="0.2">
      <c r="A1264" s="367" t="str">
        <f t="shared" si="32"/>
        <v>Ноутбук MAIBENBEN M555</v>
      </c>
      <c r="B1264" s="368"/>
      <c r="C1264" s="368"/>
      <c r="D1264" s="369"/>
      <c r="E1264" s="13">
        <v>2365</v>
      </c>
      <c r="F1264" s="13"/>
      <c r="G1264" s="40"/>
      <c r="H1264" s="13"/>
      <c r="I1264" s="40"/>
      <c r="J1264" s="13"/>
      <c r="K1264" s="40"/>
      <c r="L1264" s="13"/>
      <c r="M1264" s="40"/>
      <c r="N1264" s="13"/>
      <c r="O1264" s="40"/>
      <c r="P1264" s="13">
        <v>1</v>
      </c>
      <c r="Q1264" s="40">
        <v>67000</v>
      </c>
    </row>
    <row r="1265" spans="1:19" ht="52.15" customHeight="1" x14ac:dyDescent="0.2">
      <c r="A1265" s="370" t="str">
        <f t="shared" si="32"/>
        <v>Ноутбук MAIBENBEN M555</v>
      </c>
      <c r="B1265" s="370"/>
      <c r="C1265" s="370"/>
      <c r="D1265" s="370"/>
      <c r="E1265" s="13">
        <v>2366</v>
      </c>
      <c r="F1265" s="13"/>
      <c r="G1265" s="40"/>
      <c r="H1265" s="13"/>
      <c r="I1265" s="40"/>
      <c r="J1265" s="13"/>
      <c r="K1265" s="40"/>
      <c r="L1265" s="13"/>
      <c r="M1265" s="40"/>
      <c r="N1265" s="13"/>
      <c r="O1265" s="40"/>
      <c r="P1265" s="13">
        <v>1</v>
      </c>
      <c r="Q1265" s="40">
        <v>67000</v>
      </c>
    </row>
    <row r="1266" spans="1:19" x14ac:dyDescent="0.2">
      <c r="A1266" s="333" t="s">
        <v>686</v>
      </c>
      <c r="B1266" s="333"/>
      <c r="C1266" s="333"/>
      <c r="D1266" s="333"/>
      <c r="E1266" s="13">
        <v>2200</v>
      </c>
      <c r="F1266" s="14"/>
      <c r="G1266" s="14"/>
      <c r="H1266" s="14"/>
      <c r="I1266" s="14"/>
      <c r="J1266" s="14"/>
      <c r="K1266" s="14"/>
      <c r="L1266" s="14"/>
      <c r="M1266" s="14"/>
      <c r="N1266" s="14"/>
      <c r="O1266" s="14"/>
      <c r="P1266" s="14"/>
      <c r="Q1266" s="14"/>
    </row>
    <row r="1267" spans="1:19" ht="30.75" customHeight="1" x14ac:dyDescent="0.2">
      <c r="A1267" s="333" t="s">
        <v>690</v>
      </c>
      <c r="B1267" s="333"/>
      <c r="C1267" s="333"/>
      <c r="D1267" s="333"/>
      <c r="E1267" s="13">
        <v>3000</v>
      </c>
      <c r="F1267" s="13">
        <f>SUM(F1272:F1743)</f>
        <v>150</v>
      </c>
      <c r="G1267" s="40">
        <f t="shared" ref="G1267:Q1267" si="33">SUM(G1272:G1743)</f>
        <v>1699369.8000000003</v>
      </c>
      <c r="H1267" s="13">
        <f t="shared" si="33"/>
        <v>224</v>
      </c>
      <c r="I1267" s="40">
        <f t="shared" si="33"/>
        <v>2949711.95</v>
      </c>
      <c r="J1267" s="13">
        <f t="shared" si="33"/>
        <v>23</v>
      </c>
      <c r="K1267" s="40">
        <f t="shared" si="33"/>
        <v>717374</v>
      </c>
      <c r="L1267" s="13">
        <f t="shared" si="33"/>
        <v>11</v>
      </c>
      <c r="M1267" s="40">
        <f t="shared" si="33"/>
        <v>154840.68</v>
      </c>
      <c r="N1267" s="13">
        <f t="shared" si="33"/>
        <v>18</v>
      </c>
      <c r="O1267" s="40">
        <f t="shared" si="33"/>
        <v>323847</v>
      </c>
      <c r="P1267" s="13">
        <f t="shared" si="33"/>
        <v>46</v>
      </c>
      <c r="Q1267" s="40">
        <f t="shared" si="33"/>
        <v>1035357.92</v>
      </c>
      <c r="S1267" s="93"/>
    </row>
    <row r="1268" spans="1:19" x14ac:dyDescent="0.2">
      <c r="A1268" s="333" t="s">
        <v>180</v>
      </c>
      <c r="B1268" s="333"/>
      <c r="C1268" s="333"/>
      <c r="D1268" s="333"/>
      <c r="E1268" s="115">
        <v>3100</v>
      </c>
      <c r="F1268" s="115">
        <f>F1267</f>
        <v>150</v>
      </c>
      <c r="G1268" s="371">
        <f t="shared" ref="G1268:Q1268" si="34">G1267</f>
        <v>1699369.8000000003</v>
      </c>
      <c r="H1268" s="115">
        <f t="shared" si="34"/>
        <v>224</v>
      </c>
      <c r="I1268" s="371">
        <f t="shared" si="34"/>
        <v>2949711.95</v>
      </c>
      <c r="J1268" s="115">
        <f t="shared" si="34"/>
        <v>23</v>
      </c>
      <c r="K1268" s="371">
        <f t="shared" si="34"/>
        <v>717374</v>
      </c>
      <c r="L1268" s="115">
        <f t="shared" si="34"/>
        <v>11</v>
      </c>
      <c r="M1268" s="371">
        <f t="shared" si="34"/>
        <v>154840.68</v>
      </c>
      <c r="N1268" s="115">
        <f t="shared" si="34"/>
        <v>18</v>
      </c>
      <c r="O1268" s="371">
        <f t="shared" si="34"/>
        <v>323847</v>
      </c>
      <c r="P1268" s="115">
        <f t="shared" si="34"/>
        <v>46</v>
      </c>
      <c r="Q1268" s="371">
        <f t="shared" si="34"/>
        <v>1035357.92</v>
      </c>
    </row>
    <row r="1269" spans="1:19" x14ac:dyDescent="0.2">
      <c r="A1269" s="333" t="s">
        <v>684</v>
      </c>
      <c r="B1269" s="333"/>
      <c r="C1269" s="333"/>
      <c r="D1269" s="333"/>
      <c r="E1269" s="115"/>
      <c r="F1269" s="115"/>
      <c r="G1269" s="371"/>
      <c r="H1269" s="115"/>
      <c r="I1269" s="371"/>
      <c r="J1269" s="115"/>
      <c r="K1269" s="371"/>
      <c r="L1269" s="115"/>
      <c r="M1269" s="371"/>
      <c r="N1269" s="115"/>
      <c r="O1269" s="371"/>
      <c r="P1269" s="115"/>
      <c r="Q1269" s="371"/>
    </row>
    <row r="1270" spans="1:19" x14ac:dyDescent="0.2">
      <c r="A1270" s="333" t="s">
        <v>179</v>
      </c>
      <c r="B1270" s="333"/>
      <c r="C1270" s="333"/>
      <c r="D1270" s="333"/>
      <c r="E1270" s="115">
        <v>3110</v>
      </c>
      <c r="F1270" s="115">
        <f>F1267</f>
        <v>150</v>
      </c>
      <c r="G1270" s="371">
        <f t="shared" ref="G1270:Q1270" si="35">G1267</f>
        <v>1699369.8000000003</v>
      </c>
      <c r="H1270" s="115">
        <f t="shared" si="35"/>
        <v>224</v>
      </c>
      <c r="I1270" s="371">
        <f t="shared" si="35"/>
        <v>2949711.95</v>
      </c>
      <c r="J1270" s="115">
        <f t="shared" si="35"/>
        <v>23</v>
      </c>
      <c r="K1270" s="371">
        <f t="shared" si="35"/>
        <v>717374</v>
      </c>
      <c r="L1270" s="115">
        <f t="shared" si="35"/>
        <v>11</v>
      </c>
      <c r="M1270" s="371">
        <f t="shared" si="35"/>
        <v>154840.68</v>
      </c>
      <c r="N1270" s="115">
        <f t="shared" si="35"/>
        <v>18</v>
      </c>
      <c r="O1270" s="371">
        <f t="shared" si="35"/>
        <v>323847</v>
      </c>
      <c r="P1270" s="115">
        <f t="shared" si="35"/>
        <v>46</v>
      </c>
      <c r="Q1270" s="371">
        <f t="shared" si="35"/>
        <v>1035357.92</v>
      </c>
    </row>
    <row r="1271" spans="1:19" ht="44.25" customHeight="1" x14ac:dyDescent="0.2">
      <c r="A1271" s="333" t="s">
        <v>685</v>
      </c>
      <c r="B1271" s="333"/>
      <c r="C1271" s="333"/>
      <c r="D1271" s="333"/>
      <c r="E1271" s="115"/>
      <c r="F1271" s="115"/>
      <c r="G1271" s="371"/>
      <c r="H1271" s="115"/>
      <c r="I1271" s="371"/>
      <c r="J1271" s="115"/>
      <c r="K1271" s="371"/>
      <c r="L1271" s="115"/>
      <c r="M1271" s="371"/>
      <c r="N1271" s="115"/>
      <c r="O1271" s="371"/>
      <c r="P1271" s="115"/>
      <c r="Q1271" s="371"/>
    </row>
    <row r="1272" spans="1:19" ht="52.15" customHeight="1" x14ac:dyDescent="0.2">
      <c r="A1272" s="367" t="str">
        <f t="shared" ref="A1272:A1329" si="36">A491</f>
        <v>Скамья для пресса</v>
      </c>
      <c r="B1272" s="368"/>
      <c r="C1272" s="368"/>
      <c r="D1272" s="369"/>
      <c r="E1272" s="13">
        <v>3111</v>
      </c>
      <c r="F1272" s="13"/>
      <c r="G1272" s="40"/>
      <c r="H1272" s="13">
        <v>1</v>
      </c>
      <c r="I1272" s="40">
        <v>13565.75</v>
      </c>
      <c r="J1272" s="13"/>
      <c r="K1272" s="40"/>
      <c r="L1272" s="13"/>
      <c r="M1272" s="40"/>
      <c r="N1272" s="13"/>
      <c r="O1272" s="40"/>
      <c r="P1272" s="13"/>
      <c r="Q1272" s="40"/>
    </row>
    <row r="1273" spans="1:19" ht="52.15" customHeight="1" x14ac:dyDescent="0.2">
      <c r="A1273" s="367" t="str">
        <f t="shared" si="36"/>
        <v>Стойка для хранения дисков диаметров 50мм -А-образная (на 9 позиций)</v>
      </c>
      <c r="B1273" s="368"/>
      <c r="C1273" s="368"/>
      <c r="D1273" s="369"/>
      <c r="E1273" s="13">
        <v>3112</v>
      </c>
      <c r="F1273" s="13"/>
      <c r="G1273" s="40"/>
      <c r="H1273" s="13">
        <v>1</v>
      </c>
      <c r="I1273" s="40">
        <v>17846.75</v>
      </c>
      <c r="J1273" s="13"/>
      <c r="K1273" s="40"/>
      <c r="L1273" s="13"/>
      <c r="M1273" s="40"/>
      <c r="N1273" s="13"/>
      <c r="O1273" s="40"/>
      <c r="P1273" s="13"/>
      <c r="Q1273" s="40"/>
    </row>
    <row r="1274" spans="1:19" ht="52.15" customHeight="1" x14ac:dyDescent="0.2">
      <c r="A1274" s="367" t="str">
        <f t="shared" si="36"/>
        <v>Тренажер Гриф усиленый (сложный), длина-2200мм, втулка-50мм олимп.замок, нагрузка до 350 кг вес 25кг</v>
      </c>
      <c r="B1274" s="368"/>
      <c r="C1274" s="368"/>
      <c r="D1274" s="369"/>
      <c r="E1274" s="13">
        <v>3113</v>
      </c>
      <c r="F1274" s="13"/>
      <c r="G1274" s="40"/>
      <c r="H1274" s="13">
        <v>1</v>
      </c>
      <c r="I1274" s="40">
        <v>23151.75</v>
      </c>
      <c r="J1274" s="13"/>
      <c r="K1274" s="40"/>
      <c r="L1274" s="13"/>
      <c r="M1274" s="40"/>
      <c r="N1274" s="13"/>
      <c r="O1274" s="40"/>
      <c r="P1274" s="13"/>
      <c r="Q1274" s="40"/>
    </row>
    <row r="1275" spans="1:19" ht="52.15" customHeight="1" x14ac:dyDescent="0.2">
      <c r="A1275" s="367" t="str">
        <f t="shared" si="36"/>
        <v>Тяга на себя с упором в грудь (Свободные веса)</v>
      </c>
      <c r="B1275" s="368"/>
      <c r="C1275" s="368"/>
      <c r="D1275" s="369"/>
      <c r="E1275" s="13">
        <v>3114</v>
      </c>
      <c r="F1275" s="13"/>
      <c r="G1275" s="40"/>
      <c r="H1275" s="13">
        <v>1</v>
      </c>
      <c r="I1275" s="40">
        <v>47009.75</v>
      </c>
      <c r="J1275" s="13"/>
      <c r="K1275" s="40"/>
      <c r="L1275" s="13"/>
      <c r="M1275" s="40"/>
      <c r="N1275" s="13"/>
      <c r="O1275" s="40"/>
      <c r="P1275" s="13"/>
      <c r="Q1275" s="40"/>
    </row>
    <row r="1276" spans="1:19" ht="52.15" customHeight="1" x14ac:dyDescent="0.2">
      <c r="A1276" s="367" t="str">
        <f t="shared" si="36"/>
        <v>Гакк-машина (свободные веса)</v>
      </c>
      <c r="B1276" s="368"/>
      <c r="C1276" s="368"/>
      <c r="D1276" s="369"/>
      <c r="E1276" s="13">
        <v>3115</v>
      </c>
      <c r="F1276" s="13"/>
      <c r="G1276" s="40"/>
      <c r="H1276" s="13">
        <v>1</v>
      </c>
      <c r="I1276" s="40">
        <v>70312.75</v>
      </c>
      <c r="J1276" s="13"/>
      <c r="K1276" s="40"/>
      <c r="L1276" s="13"/>
      <c r="M1276" s="40"/>
      <c r="N1276" s="13"/>
      <c r="O1276" s="40"/>
      <c r="P1276" s="13"/>
      <c r="Q1276" s="40"/>
    </row>
    <row r="1277" spans="1:19" ht="52.15" customHeight="1" x14ac:dyDescent="0.2">
      <c r="A1277" s="367" t="str">
        <f t="shared" si="36"/>
        <v>Сгибание-разгибание ног сидя (грузо-блок)</v>
      </c>
      <c r="B1277" s="368"/>
      <c r="C1277" s="368"/>
      <c r="D1277" s="369"/>
      <c r="E1277" s="13">
        <v>3116</v>
      </c>
      <c r="F1277" s="13"/>
      <c r="G1277" s="40"/>
      <c r="H1277" s="13">
        <v>1</v>
      </c>
      <c r="I1277" s="40">
        <v>88477.75</v>
      </c>
      <c r="J1277" s="13"/>
      <c r="K1277" s="40"/>
      <c r="L1277" s="13"/>
      <c r="M1277" s="40"/>
      <c r="N1277" s="13"/>
      <c r="O1277" s="40"/>
      <c r="P1277" s="13"/>
      <c r="Q1277" s="40"/>
    </row>
    <row r="1278" spans="1:19" ht="52.15" customHeight="1" x14ac:dyDescent="0.2">
      <c r="A1278" s="367" t="str">
        <f t="shared" si="36"/>
        <v>Гантель черная, неразборная, с вращающейся хромированной ручкой 21 кг</v>
      </c>
      <c r="B1278" s="368"/>
      <c r="C1278" s="368"/>
      <c r="D1278" s="369"/>
      <c r="E1278" s="13">
        <v>3117</v>
      </c>
      <c r="F1278" s="13"/>
      <c r="G1278" s="40"/>
      <c r="H1278" s="13">
        <v>1</v>
      </c>
      <c r="I1278" s="40">
        <v>3542.06</v>
      </c>
      <c r="J1278" s="13"/>
      <c r="K1278" s="40"/>
      <c r="L1278" s="13"/>
      <c r="M1278" s="40"/>
      <c r="N1278" s="13"/>
      <c r="O1278" s="40"/>
      <c r="P1278" s="13"/>
      <c r="Q1278" s="40"/>
    </row>
    <row r="1279" spans="1:19" ht="52.15" customHeight="1" x14ac:dyDescent="0.2">
      <c r="A1279" s="367" t="str">
        <f t="shared" si="36"/>
        <v>Тренажер Гриф W-образный, хромированный, гладкая втулка 50 мм замок с ломающим стопором, нагрузка до 150 кг твес 12,2кг</v>
      </c>
      <c r="B1279" s="368"/>
      <c r="C1279" s="368"/>
      <c r="D1279" s="369"/>
      <c r="E1279" s="13">
        <v>3118</v>
      </c>
      <c r="F1279" s="13"/>
      <c r="G1279" s="40"/>
      <c r="H1279" s="13">
        <v>1</v>
      </c>
      <c r="I1279" s="40">
        <v>9585.75</v>
      </c>
      <c r="J1279" s="13"/>
      <c r="K1279" s="40"/>
      <c r="L1279" s="13"/>
      <c r="M1279" s="40"/>
      <c r="N1279" s="13"/>
      <c r="O1279" s="40"/>
      <c r="P1279" s="13"/>
      <c r="Q1279" s="40"/>
    </row>
    <row r="1280" spans="1:19" ht="52.15" customHeight="1" x14ac:dyDescent="0.2">
      <c r="A1280" s="367" t="str">
        <f t="shared" si="36"/>
        <v>Гантель черная, неразборная, с вращающейся хромированной ручкой 18,5 кг</v>
      </c>
      <c r="B1280" s="368"/>
      <c r="C1280" s="368"/>
      <c r="D1280" s="369"/>
      <c r="E1280" s="13">
        <v>3119</v>
      </c>
      <c r="F1280" s="13"/>
      <c r="G1280" s="40"/>
      <c r="H1280" s="13">
        <v>1</v>
      </c>
      <c r="I1280" s="40">
        <v>3348.02</v>
      </c>
      <c r="J1280" s="13"/>
      <c r="K1280" s="40"/>
      <c r="L1280" s="13"/>
      <c r="M1280" s="40"/>
      <c r="N1280" s="13"/>
      <c r="O1280" s="40"/>
      <c r="P1280" s="13"/>
      <c r="Q1280" s="40"/>
    </row>
    <row r="1281" spans="1:17" ht="52.15" customHeight="1" x14ac:dyDescent="0.2">
      <c r="A1281" s="367" t="str">
        <f t="shared" si="36"/>
        <v>Кистевой тренажер(грузо-блок)</v>
      </c>
      <c r="B1281" s="368"/>
      <c r="C1281" s="368"/>
      <c r="D1281" s="369"/>
      <c r="E1281" s="13">
        <v>3120</v>
      </c>
      <c r="F1281" s="13"/>
      <c r="G1281" s="40"/>
      <c r="H1281" s="13">
        <v>1</v>
      </c>
      <c r="I1281" s="40">
        <v>37857.75</v>
      </c>
      <c r="J1281" s="13"/>
      <c r="K1281" s="40"/>
      <c r="L1281" s="13"/>
      <c r="M1281" s="40"/>
      <c r="N1281" s="13"/>
      <c r="O1281" s="40"/>
      <c r="P1281" s="13"/>
      <c r="Q1281" s="40"/>
    </row>
    <row r="1282" spans="1:17" ht="52.15" customHeight="1" x14ac:dyDescent="0.2">
      <c r="A1282" s="367" t="str">
        <f t="shared" si="36"/>
        <v>Скамья для бицепса с сиденьем (Скамья Скотта с сиденьем)</v>
      </c>
      <c r="B1282" s="368"/>
      <c r="C1282" s="368"/>
      <c r="D1282" s="369"/>
      <c r="E1282" s="13">
        <v>3121</v>
      </c>
      <c r="F1282" s="13"/>
      <c r="G1282" s="40"/>
      <c r="H1282" s="13">
        <v>1</v>
      </c>
      <c r="I1282" s="40">
        <v>23147.75</v>
      </c>
      <c r="J1282" s="13"/>
      <c r="K1282" s="40"/>
      <c r="L1282" s="13"/>
      <c r="M1282" s="40"/>
      <c r="N1282" s="13"/>
      <c r="O1282" s="40"/>
      <c r="P1282" s="13"/>
      <c r="Q1282" s="40"/>
    </row>
    <row r="1283" spans="1:17" ht="52.15" customHeight="1" x14ac:dyDescent="0.2">
      <c r="A1283" s="367" t="str">
        <f t="shared" si="36"/>
        <v>Гантель черная, неразборная, с вращающейся хромированной ручкой 21 кг</v>
      </c>
      <c r="B1283" s="368"/>
      <c r="C1283" s="368"/>
      <c r="D1283" s="369"/>
      <c r="E1283" s="13">
        <v>3122</v>
      </c>
      <c r="F1283" s="13"/>
      <c r="G1283" s="40"/>
      <c r="H1283" s="13">
        <v>1</v>
      </c>
      <c r="I1283" s="40">
        <v>3542.06</v>
      </c>
      <c r="J1283" s="13"/>
      <c r="K1283" s="40"/>
      <c r="L1283" s="13"/>
      <c r="M1283" s="40"/>
      <c r="N1283" s="13"/>
      <c r="O1283" s="40"/>
      <c r="P1283" s="13"/>
      <c r="Q1283" s="40"/>
    </row>
    <row r="1284" spans="1:17" ht="52.15" customHeight="1" x14ac:dyDescent="0.2">
      <c r="A1284" s="367" t="str">
        <f t="shared" si="36"/>
        <v>Тренажер для разгибания спины (Гипер-экстензия)</v>
      </c>
      <c r="B1284" s="368"/>
      <c r="C1284" s="368"/>
      <c r="D1284" s="369"/>
      <c r="E1284" s="13">
        <v>3123</v>
      </c>
      <c r="F1284" s="13"/>
      <c r="G1284" s="40"/>
      <c r="H1284" s="13">
        <v>1</v>
      </c>
      <c r="I1284" s="40">
        <v>19870.75</v>
      </c>
      <c r="J1284" s="13"/>
      <c r="K1284" s="40"/>
      <c r="L1284" s="13"/>
      <c r="M1284" s="40"/>
      <c r="N1284" s="13"/>
      <c r="O1284" s="40"/>
      <c r="P1284" s="13"/>
      <c r="Q1284" s="40"/>
    </row>
    <row r="1285" spans="1:17" ht="52.15" customHeight="1" x14ac:dyDescent="0.2">
      <c r="A1285" s="367" t="str">
        <f t="shared" si="36"/>
        <v>Гантель черная, неразборная, с вращающейся хромированной ручкой 23,5 кг</v>
      </c>
      <c r="B1285" s="368"/>
      <c r="C1285" s="368"/>
      <c r="D1285" s="369"/>
      <c r="E1285" s="13">
        <v>3124</v>
      </c>
      <c r="F1285" s="13"/>
      <c r="G1285" s="40"/>
      <c r="H1285" s="13">
        <v>1</v>
      </c>
      <c r="I1285" s="40">
        <v>3935.08</v>
      </c>
      <c r="J1285" s="13"/>
      <c r="K1285" s="40"/>
      <c r="L1285" s="13"/>
      <c r="M1285" s="40"/>
      <c r="N1285" s="13"/>
      <c r="O1285" s="40"/>
      <c r="P1285" s="13"/>
      <c r="Q1285" s="40"/>
    </row>
    <row r="1286" spans="1:17" ht="52.15" customHeight="1" x14ac:dyDescent="0.2">
      <c r="A1286" s="367" t="str">
        <f t="shared" si="36"/>
        <v>Гантель черная, неразборная, с вращающейся хромированной ручкой 23,5 кг</v>
      </c>
      <c r="B1286" s="368"/>
      <c r="C1286" s="368"/>
      <c r="D1286" s="369"/>
      <c r="E1286" s="13">
        <v>3125</v>
      </c>
      <c r="F1286" s="13"/>
      <c r="G1286" s="40"/>
      <c r="H1286" s="13">
        <v>1</v>
      </c>
      <c r="I1286" s="40">
        <v>3935.08</v>
      </c>
      <c r="J1286" s="13"/>
      <c r="K1286" s="40"/>
      <c r="L1286" s="13"/>
      <c r="M1286" s="40"/>
      <c r="N1286" s="13"/>
      <c r="O1286" s="40"/>
      <c r="P1286" s="13"/>
      <c r="Q1286" s="40"/>
    </row>
    <row r="1287" spans="1:17" ht="52.15" customHeight="1" x14ac:dyDescent="0.2">
      <c r="A1287" s="367" t="str">
        <f t="shared" si="36"/>
        <v>Гантель черная, неразборная, с вращающейся хромированной ручкой 26 кг</v>
      </c>
      <c r="B1287" s="368"/>
      <c r="C1287" s="368"/>
      <c r="D1287" s="369"/>
      <c r="E1287" s="13">
        <v>3126</v>
      </c>
      <c r="F1287" s="13"/>
      <c r="G1287" s="40"/>
      <c r="H1287" s="13">
        <v>1</v>
      </c>
      <c r="I1287" s="40">
        <v>4324.1499999999996</v>
      </c>
      <c r="J1287" s="13"/>
      <c r="K1287" s="40"/>
      <c r="L1287" s="13"/>
      <c r="M1287" s="40"/>
      <c r="N1287" s="13"/>
      <c r="O1287" s="40"/>
      <c r="P1287" s="13"/>
      <c r="Q1287" s="40"/>
    </row>
    <row r="1288" spans="1:17" ht="52.15" customHeight="1" x14ac:dyDescent="0.2">
      <c r="A1288" s="367" t="str">
        <f t="shared" si="36"/>
        <v>Гантель черная, неразборная, с вращающейся хромированной ручкой 26 кг</v>
      </c>
      <c r="B1288" s="368"/>
      <c r="C1288" s="368"/>
      <c r="D1288" s="369"/>
      <c r="E1288" s="13">
        <v>3127</v>
      </c>
      <c r="F1288" s="13"/>
      <c r="G1288" s="40"/>
      <c r="H1288" s="13">
        <v>1</v>
      </c>
      <c r="I1288" s="40">
        <v>4324.1499999999996</v>
      </c>
      <c r="J1288" s="13"/>
      <c r="K1288" s="40"/>
      <c r="L1288" s="13"/>
      <c r="M1288" s="40"/>
      <c r="N1288" s="13"/>
      <c r="O1288" s="40"/>
      <c r="P1288" s="13"/>
      <c r="Q1288" s="40"/>
    </row>
    <row r="1289" spans="1:17" ht="52.15" customHeight="1" x14ac:dyDescent="0.2">
      <c r="A1289" s="367" t="str">
        <f t="shared" si="36"/>
        <v>Гантель черная, неразборная, с вращающейся хромированной ручкой 28,5 кг</v>
      </c>
      <c r="B1289" s="368"/>
      <c r="C1289" s="368"/>
      <c r="D1289" s="369"/>
      <c r="E1289" s="13">
        <v>3128</v>
      </c>
      <c r="F1289" s="13"/>
      <c r="G1289" s="40"/>
      <c r="H1289" s="13">
        <v>1</v>
      </c>
      <c r="I1289" s="40">
        <v>4490.62</v>
      </c>
      <c r="J1289" s="13"/>
      <c r="K1289" s="40"/>
      <c r="L1289" s="13"/>
      <c r="M1289" s="40"/>
      <c r="N1289" s="13"/>
      <c r="O1289" s="40"/>
      <c r="P1289" s="13"/>
      <c r="Q1289" s="40"/>
    </row>
    <row r="1290" spans="1:17" ht="52.15" customHeight="1" x14ac:dyDescent="0.2">
      <c r="A1290" s="367" t="str">
        <f t="shared" si="36"/>
        <v>Гантель черная, неразборная, с вращающейся хромированной ручкой 28,5 кг</v>
      </c>
      <c r="B1290" s="368"/>
      <c r="C1290" s="368"/>
      <c r="D1290" s="369"/>
      <c r="E1290" s="13">
        <v>3129</v>
      </c>
      <c r="F1290" s="13"/>
      <c r="G1290" s="40"/>
      <c r="H1290" s="13">
        <v>1</v>
      </c>
      <c r="I1290" s="40">
        <v>4490.62</v>
      </c>
      <c r="J1290" s="13"/>
      <c r="K1290" s="40"/>
      <c r="L1290" s="13"/>
      <c r="M1290" s="40"/>
      <c r="N1290" s="13"/>
      <c r="O1290" s="40"/>
      <c r="P1290" s="13"/>
      <c r="Q1290" s="40"/>
    </row>
    <row r="1291" spans="1:17" ht="52.15" customHeight="1" x14ac:dyDescent="0.2">
      <c r="A1291" s="367" t="str">
        <f t="shared" si="36"/>
        <v>Стойка для хранения хромированных гантелей фитнес на 10пар МВ 1,03 белый</v>
      </c>
      <c r="B1291" s="368"/>
      <c r="C1291" s="368"/>
      <c r="D1291" s="369"/>
      <c r="E1291" s="13">
        <v>3130</v>
      </c>
      <c r="F1291" s="13"/>
      <c r="G1291" s="40"/>
      <c r="H1291" s="13">
        <v>1</v>
      </c>
      <c r="I1291" s="40">
        <v>9012.75</v>
      </c>
      <c r="J1291" s="13"/>
      <c r="K1291" s="40"/>
      <c r="L1291" s="13"/>
      <c r="M1291" s="40"/>
      <c r="N1291" s="13"/>
      <c r="O1291" s="40"/>
      <c r="P1291" s="13"/>
      <c r="Q1291" s="40"/>
    </row>
    <row r="1292" spans="1:17" ht="52.15" customHeight="1" x14ac:dyDescent="0.2">
      <c r="A1292" s="367" t="str">
        <f t="shared" si="36"/>
        <v>Гантель черная, неразборная, с вращающейся хромированной ручкой 18,5 кг</v>
      </c>
      <c r="B1292" s="368"/>
      <c r="C1292" s="368"/>
      <c r="D1292" s="369"/>
      <c r="E1292" s="13">
        <v>3131</v>
      </c>
      <c r="F1292" s="13"/>
      <c r="G1292" s="40"/>
      <c r="H1292" s="13">
        <v>1</v>
      </c>
      <c r="I1292" s="40">
        <v>3348.02</v>
      </c>
      <c r="J1292" s="13"/>
      <c r="K1292" s="40"/>
      <c r="L1292" s="13"/>
      <c r="M1292" s="40"/>
      <c r="N1292" s="13"/>
      <c r="O1292" s="40"/>
      <c r="P1292" s="13"/>
      <c r="Q1292" s="40"/>
    </row>
    <row r="1293" spans="1:17" ht="52.15" customHeight="1" x14ac:dyDescent="0.2">
      <c r="A1293" s="367" t="str">
        <f t="shared" si="36"/>
        <v>Скамья-стойка для жима штанги лежа</v>
      </c>
      <c r="B1293" s="368"/>
      <c r="C1293" s="368"/>
      <c r="D1293" s="369"/>
      <c r="E1293" s="13">
        <v>3132</v>
      </c>
      <c r="F1293" s="13"/>
      <c r="G1293" s="40"/>
      <c r="H1293" s="13">
        <v>1</v>
      </c>
      <c r="I1293" s="40">
        <v>26893.75</v>
      </c>
      <c r="J1293" s="13"/>
      <c r="K1293" s="40"/>
      <c r="L1293" s="13"/>
      <c r="M1293" s="40"/>
      <c r="N1293" s="13"/>
      <c r="O1293" s="40"/>
      <c r="P1293" s="13"/>
      <c r="Q1293" s="40"/>
    </row>
    <row r="1294" spans="1:17" ht="52.15" customHeight="1" x14ac:dyDescent="0.2">
      <c r="A1294" s="367" t="str">
        <f t="shared" si="36"/>
        <v>Шкаф LS-22</v>
      </c>
      <c r="B1294" s="368"/>
      <c r="C1294" s="368"/>
      <c r="D1294" s="369"/>
      <c r="E1294" s="13">
        <v>3133</v>
      </c>
      <c r="F1294" s="13"/>
      <c r="G1294" s="40"/>
      <c r="H1294" s="13">
        <v>1</v>
      </c>
      <c r="I1294" s="40">
        <v>6500</v>
      </c>
      <c r="J1294" s="13"/>
      <c r="K1294" s="40"/>
      <c r="L1294" s="13"/>
      <c r="M1294" s="40"/>
      <c r="N1294" s="13"/>
      <c r="O1294" s="40"/>
      <c r="P1294" s="13"/>
      <c r="Q1294" s="40"/>
    </row>
    <row r="1295" spans="1:17" ht="52.15" customHeight="1" x14ac:dyDescent="0.2">
      <c r="A1295" s="367" t="str">
        <f t="shared" si="36"/>
        <v>Шкаф LS-22</v>
      </c>
      <c r="B1295" s="368"/>
      <c r="C1295" s="368"/>
      <c r="D1295" s="369"/>
      <c r="E1295" s="13">
        <v>3134</v>
      </c>
      <c r="F1295" s="13"/>
      <c r="G1295" s="40"/>
      <c r="H1295" s="13">
        <v>1</v>
      </c>
      <c r="I1295" s="40">
        <v>6500</v>
      </c>
      <c r="J1295" s="13"/>
      <c r="K1295" s="40"/>
      <c r="L1295" s="13"/>
      <c r="M1295" s="40"/>
      <c r="N1295" s="13"/>
      <c r="O1295" s="40"/>
      <c r="P1295" s="13"/>
      <c r="Q1295" s="40"/>
    </row>
    <row r="1296" spans="1:17" ht="52.15" customHeight="1" x14ac:dyDescent="0.2">
      <c r="A1296" s="367" t="str">
        <f t="shared" si="36"/>
        <v>Шкаф LS-22</v>
      </c>
      <c r="B1296" s="368"/>
      <c r="C1296" s="368"/>
      <c r="D1296" s="369"/>
      <c r="E1296" s="13">
        <v>3135</v>
      </c>
      <c r="F1296" s="13"/>
      <c r="G1296" s="40"/>
      <c r="H1296" s="13">
        <v>1</v>
      </c>
      <c r="I1296" s="40">
        <v>6500</v>
      </c>
      <c r="J1296" s="13"/>
      <c r="K1296" s="40"/>
      <c r="L1296" s="13"/>
      <c r="M1296" s="40"/>
      <c r="N1296" s="13"/>
      <c r="O1296" s="40"/>
      <c r="P1296" s="13"/>
      <c r="Q1296" s="40"/>
    </row>
    <row r="1297" spans="1:17" ht="52.15" customHeight="1" x14ac:dyDescent="0.2">
      <c r="A1297" s="367" t="str">
        <f t="shared" si="36"/>
        <v>Шкаф LS-22</v>
      </c>
      <c r="B1297" s="368"/>
      <c r="C1297" s="368"/>
      <c r="D1297" s="369"/>
      <c r="E1297" s="13">
        <v>3136</v>
      </c>
      <c r="F1297" s="13"/>
      <c r="G1297" s="40"/>
      <c r="H1297" s="13">
        <v>1</v>
      </c>
      <c r="I1297" s="40">
        <v>6500</v>
      </c>
      <c r="J1297" s="13"/>
      <c r="K1297" s="40"/>
      <c r="L1297" s="13"/>
      <c r="M1297" s="40"/>
      <c r="N1297" s="13"/>
      <c r="O1297" s="40"/>
      <c r="P1297" s="13"/>
      <c r="Q1297" s="40"/>
    </row>
    <row r="1298" spans="1:17" ht="52.15" customHeight="1" x14ac:dyDescent="0.2">
      <c r="A1298" s="367" t="str">
        <f t="shared" si="36"/>
        <v>Шкаф LS-22</v>
      </c>
      <c r="B1298" s="368"/>
      <c r="C1298" s="368"/>
      <c r="D1298" s="369"/>
      <c r="E1298" s="13">
        <v>3137</v>
      </c>
      <c r="F1298" s="13"/>
      <c r="G1298" s="40"/>
      <c r="H1298" s="13">
        <v>1</v>
      </c>
      <c r="I1298" s="40">
        <v>6500</v>
      </c>
      <c r="J1298" s="13"/>
      <c r="K1298" s="40"/>
      <c r="L1298" s="13"/>
      <c r="M1298" s="40"/>
      <c r="N1298" s="13"/>
      <c r="O1298" s="40"/>
      <c r="P1298" s="13"/>
      <c r="Q1298" s="40"/>
    </row>
    <row r="1299" spans="1:17" ht="52.15" customHeight="1" x14ac:dyDescent="0.2">
      <c r="A1299" s="367" t="str">
        <f t="shared" si="36"/>
        <v>Шкаф LS-22</v>
      </c>
      <c r="B1299" s="368"/>
      <c r="C1299" s="368"/>
      <c r="D1299" s="369"/>
      <c r="E1299" s="13">
        <v>3138</v>
      </c>
      <c r="F1299" s="13"/>
      <c r="G1299" s="40"/>
      <c r="H1299" s="13">
        <v>1</v>
      </c>
      <c r="I1299" s="40">
        <v>6500</v>
      </c>
      <c r="J1299" s="13"/>
      <c r="K1299" s="40"/>
      <c r="L1299" s="13"/>
      <c r="M1299" s="40"/>
      <c r="N1299" s="13"/>
      <c r="O1299" s="40"/>
      <c r="P1299" s="13"/>
      <c r="Q1299" s="40"/>
    </row>
    <row r="1300" spans="1:17" ht="52.15" customHeight="1" x14ac:dyDescent="0.2">
      <c r="A1300" s="367" t="str">
        <f t="shared" si="36"/>
        <v>Шкаф LS-22</v>
      </c>
      <c r="B1300" s="368"/>
      <c r="C1300" s="368"/>
      <c r="D1300" s="369"/>
      <c r="E1300" s="13">
        <v>3139</v>
      </c>
      <c r="F1300" s="13"/>
      <c r="G1300" s="40"/>
      <c r="H1300" s="13">
        <v>1</v>
      </c>
      <c r="I1300" s="40">
        <v>6500</v>
      </c>
      <c r="J1300" s="13"/>
      <c r="K1300" s="40"/>
      <c r="L1300" s="13"/>
      <c r="M1300" s="40"/>
      <c r="N1300" s="13"/>
      <c r="O1300" s="40"/>
      <c r="P1300" s="13"/>
      <c r="Q1300" s="40"/>
    </row>
    <row r="1301" spans="1:17" ht="52.15" customHeight="1" x14ac:dyDescent="0.2">
      <c r="A1301" s="367" t="str">
        <f t="shared" si="36"/>
        <v>Шкаф LS-22</v>
      </c>
      <c r="B1301" s="368"/>
      <c r="C1301" s="368"/>
      <c r="D1301" s="369"/>
      <c r="E1301" s="13">
        <v>3140</v>
      </c>
      <c r="F1301" s="13"/>
      <c r="G1301" s="40"/>
      <c r="H1301" s="13">
        <v>1</v>
      </c>
      <c r="I1301" s="40">
        <v>6500</v>
      </c>
      <c r="J1301" s="13"/>
      <c r="K1301" s="40"/>
      <c r="L1301" s="13"/>
      <c r="M1301" s="40"/>
      <c r="N1301" s="13"/>
      <c r="O1301" s="40"/>
      <c r="P1301" s="13"/>
      <c r="Q1301" s="40"/>
    </row>
    <row r="1302" spans="1:17" ht="52.15" customHeight="1" x14ac:dyDescent="0.2">
      <c r="A1302" s="367" t="str">
        <f t="shared" si="36"/>
        <v>Шкаф LS-22</v>
      </c>
      <c r="B1302" s="368"/>
      <c r="C1302" s="368"/>
      <c r="D1302" s="369"/>
      <c r="E1302" s="13">
        <v>3141</v>
      </c>
      <c r="F1302" s="13"/>
      <c r="G1302" s="40"/>
      <c r="H1302" s="13">
        <v>1</v>
      </c>
      <c r="I1302" s="40">
        <v>6500</v>
      </c>
      <c r="J1302" s="13"/>
      <c r="K1302" s="40"/>
      <c r="L1302" s="13"/>
      <c r="M1302" s="40"/>
      <c r="N1302" s="13"/>
      <c r="O1302" s="40"/>
      <c r="P1302" s="13"/>
      <c r="Q1302" s="40"/>
    </row>
    <row r="1303" spans="1:17" ht="52.15" customHeight="1" x14ac:dyDescent="0.2">
      <c r="A1303" s="367" t="str">
        <f t="shared" si="36"/>
        <v>Шкаф LS-22</v>
      </c>
      <c r="B1303" s="368"/>
      <c r="C1303" s="368"/>
      <c r="D1303" s="369"/>
      <c r="E1303" s="13">
        <v>3142</v>
      </c>
      <c r="F1303" s="13"/>
      <c r="G1303" s="40"/>
      <c r="H1303" s="13">
        <v>1</v>
      </c>
      <c r="I1303" s="40">
        <v>6500</v>
      </c>
      <c r="J1303" s="13"/>
      <c r="K1303" s="40"/>
      <c r="L1303" s="13"/>
      <c r="M1303" s="40"/>
      <c r="N1303" s="13"/>
      <c r="O1303" s="40"/>
      <c r="P1303" s="13"/>
      <c r="Q1303" s="40"/>
    </row>
    <row r="1304" spans="1:17" ht="52.15" customHeight="1" x14ac:dyDescent="0.2">
      <c r="A1304" s="367" t="str">
        <f t="shared" si="36"/>
        <v>Шкаф LS-22</v>
      </c>
      <c r="B1304" s="368"/>
      <c r="C1304" s="368"/>
      <c r="D1304" s="369"/>
      <c r="E1304" s="13">
        <v>3143</v>
      </c>
      <c r="F1304" s="13"/>
      <c r="G1304" s="40"/>
      <c r="H1304" s="13">
        <v>1</v>
      </c>
      <c r="I1304" s="40">
        <v>6500</v>
      </c>
      <c r="J1304" s="13"/>
      <c r="K1304" s="40"/>
      <c r="L1304" s="13"/>
      <c r="M1304" s="40"/>
      <c r="N1304" s="13"/>
      <c r="O1304" s="40"/>
      <c r="P1304" s="13"/>
      <c r="Q1304" s="40"/>
    </row>
    <row r="1305" spans="1:17" ht="52.15" customHeight="1" x14ac:dyDescent="0.2">
      <c r="A1305" s="367" t="str">
        <f t="shared" si="36"/>
        <v>Шкаф LS-22</v>
      </c>
      <c r="B1305" s="368"/>
      <c r="C1305" s="368"/>
      <c r="D1305" s="369"/>
      <c r="E1305" s="13">
        <v>3144</v>
      </c>
      <c r="F1305" s="13"/>
      <c r="G1305" s="40"/>
      <c r="H1305" s="13">
        <v>1</v>
      </c>
      <c r="I1305" s="40">
        <v>6500</v>
      </c>
      <c r="J1305" s="13"/>
      <c r="K1305" s="40"/>
      <c r="L1305" s="13"/>
      <c r="M1305" s="40"/>
      <c r="N1305" s="13"/>
      <c r="O1305" s="40"/>
      <c r="P1305" s="13"/>
      <c r="Q1305" s="40"/>
    </row>
    <row r="1306" spans="1:17" ht="52.15" customHeight="1" x14ac:dyDescent="0.2">
      <c r="A1306" s="367" t="str">
        <f t="shared" si="36"/>
        <v>Роллап (850х2000мм)</v>
      </c>
      <c r="B1306" s="368"/>
      <c r="C1306" s="368"/>
      <c r="D1306" s="369"/>
      <c r="E1306" s="13">
        <v>3145</v>
      </c>
      <c r="F1306" s="13"/>
      <c r="G1306" s="40"/>
      <c r="H1306" s="13">
        <v>1</v>
      </c>
      <c r="I1306" s="40">
        <v>7750</v>
      </c>
      <c r="J1306" s="13"/>
      <c r="K1306" s="40"/>
      <c r="L1306" s="13"/>
      <c r="M1306" s="40"/>
      <c r="N1306" s="13"/>
      <c r="O1306" s="40"/>
      <c r="P1306" s="13"/>
      <c r="Q1306" s="40"/>
    </row>
    <row r="1307" spans="1:17" ht="52.15" customHeight="1" x14ac:dyDescent="0.2">
      <c r="A1307" s="367" t="str">
        <f t="shared" si="36"/>
        <v>Роллап (850х2000мм)</v>
      </c>
      <c r="B1307" s="368"/>
      <c r="C1307" s="368"/>
      <c r="D1307" s="369"/>
      <c r="E1307" s="13">
        <v>3146</v>
      </c>
      <c r="F1307" s="13"/>
      <c r="G1307" s="40"/>
      <c r="H1307" s="13">
        <v>1</v>
      </c>
      <c r="I1307" s="40">
        <v>7750</v>
      </c>
      <c r="J1307" s="13"/>
      <c r="K1307" s="40"/>
      <c r="L1307" s="13"/>
      <c r="M1307" s="40"/>
      <c r="N1307" s="13"/>
      <c r="O1307" s="40"/>
      <c r="P1307" s="13"/>
      <c r="Q1307" s="40"/>
    </row>
    <row r="1308" spans="1:17" ht="52.15" customHeight="1" x14ac:dyDescent="0.2">
      <c r="A1308" s="367" t="str">
        <f t="shared" si="36"/>
        <v>SP Expert III standart обвязка</v>
      </c>
      <c r="B1308" s="368"/>
      <c r="C1308" s="368"/>
      <c r="D1308" s="369"/>
      <c r="E1308" s="13">
        <v>3147</v>
      </c>
      <c r="F1308" s="13"/>
      <c r="G1308" s="40"/>
      <c r="H1308" s="13">
        <v>1</v>
      </c>
      <c r="I1308" s="40">
        <v>12951</v>
      </c>
      <c r="J1308" s="13"/>
      <c r="K1308" s="40"/>
      <c r="L1308" s="13"/>
      <c r="M1308" s="40"/>
      <c r="N1308" s="13"/>
      <c r="O1308" s="40"/>
      <c r="P1308" s="13"/>
      <c r="Q1308" s="40"/>
    </row>
    <row r="1309" spans="1:17" ht="52.15" customHeight="1" x14ac:dyDescent="0.2">
      <c r="A1309" s="367" t="str">
        <f t="shared" si="36"/>
        <v>Устройство спусковое Stop</v>
      </c>
      <c r="B1309" s="368"/>
      <c r="C1309" s="368"/>
      <c r="D1309" s="369"/>
      <c r="E1309" s="13">
        <v>3148</v>
      </c>
      <c r="F1309" s="13"/>
      <c r="G1309" s="40"/>
      <c r="H1309" s="13">
        <v>1</v>
      </c>
      <c r="I1309" s="40">
        <v>7191</v>
      </c>
      <c r="J1309" s="13"/>
      <c r="K1309" s="40"/>
      <c r="L1309" s="13"/>
      <c r="M1309" s="40"/>
      <c r="N1309" s="13"/>
      <c r="O1309" s="40"/>
      <c r="P1309" s="13"/>
      <c r="Q1309" s="40"/>
    </row>
    <row r="1310" spans="1:17" ht="52.15" customHeight="1" x14ac:dyDescent="0.2">
      <c r="A1310" s="367" t="str">
        <f t="shared" si="36"/>
        <v>Оборудование для горно-штурмовой подготовки Переправа</v>
      </c>
      <c r="B1310" s="368"/>
      <c r="C1310" s="368"/>
      <c r="D1310" s="369"/>
      <c r="E1310" s="13">
        <v>3149</v>
      </c>
      <c r="F1310" s="13"/>
      <c r="G1310" s="40"/>
      <c r="H1310" s="13"/>
      <c r="I1310" s="40"/>
      <c r="J1310" s="13">
        <v>1</v>
      </c>
      <c r="K1310" s="40">
        <v>81900</v>
      </c>
      <c r="L1310" s="13"/>
      <c r="M1310" s="40"/>
      <c r="N1310" s="13"/>
      <c r="O1310" s="40"/>
      <c r="P1310" s="13"/>
      <c r="Q1310" s="40"/>
    </row>
    <row r="1311" spans="1:17" ht="52.15" customHeight="1" x14ac:dyDescent="0.2">
      <c r="A1311" s="367" t="str">
        <f t="shared" si="36"/>
        <v>Кулер для воды Lesoto 222 LD (белый)</v>
      </c>
      <c r="B1311" s="368"/>
      <c r="C1311" s="368"/>
      <c r="D1311" s="369"/>
      <c r="E1311" s="13">
        <v>3150</v>
      </c>
      <c r="F1311" s="13"/>
      <c r="G1311" s="40"/>
      <c r="H1311" s="13">
        <v>1</v>
      </c>
      <c r="I1311" s="40">
        <v>6210</v>
      </c>
      <c r="J1311" s="13"/>
      <c r="K1311" s="40"/>
      <c r="L1311" s="13"/>
      <c r="M1311" s="40"/>
      <c r="N1311" s="13"/>
      <c r="O1311" s="40"/>
      <c r="P1311" s="13"/>
      <c r="Q1311" s="40"/>
    </row>
    <row r="1312" spans="1:17" ht="52.15" customHeight="1" x14ac:dyDescent="0.2">
      <c r="A1312" s="367" t="str">
        <f t="shared" si="36"/>
        <v>Тумба 41*45*54 Лидер Престиж</v>
      </c>
      <c r="B1312" s="368"/>
      <c r="C1312" s="368"/>
      <c r="D1312" s="369"/>
      <c r="E1312" s="13">
        <v>3151</v>
      </c>
      <c r="F1312" s="13"/>
      <c r="G1312" s="40"/>
      <c r="H1312" s="13">
        <v>1</v>
      </c>
      <c r="I1312" s="40">
        <v>3306</v>
      </c>
      <c r="J1312" s="13"/>
      <c r="K1312" s="40"/>
      <c r="L1312" s="13"/>
      <c r="M1312" s="40"/>
      <c r="N1312" s="13"/>
      <c r="O1312" s="40"/>
      <c r="P1312" s="13"/>
      <c r="Q1312" s="40"/>
    </row>
    <row r="1313" spans="1:17" ht="52.15" customHeight="1" x14ac:dyDescent="0.2">
      <c r="A1313" s="367" t="str">
        <f t="shared" si="36"/>
        <v>Тумба многофункциональная 135*42*87 Лидер Престиж</v>
      </c>
      <c r="B1313" s="368"/>
      <c r="C1313" s="368"/>
      <c r="D1313" s="369"/>
      <c r="E1313" s="13">
        <v>3152</v>
      </c>
      <c r="F1313" s="13"/>
      <c r="G1313" s="40"/>
      <c r="H1313" s="13">
        <v>1</v>
      </c>
      <c r="I1313" s="40">
        <v>9186.5</v>
      </c>
      <c r="J1313" s="13"/>
      <c r="K1313" s="40"/>
      <c r="L1313" s="13"/>
      <c r="M1313" s="40"/>
      <c r="N1313" s="13"/>
      <c r="O1313" s="40"/>
      <c r="P1313" s="13"/>
      <c r="Q1313" s="40"/>
    </row>
    <row r="1314" spans="1:17" ht="52.15" customHeight="1" x14ac:dyDescent="0.2">
      <c r="A1314" s="367" t="str">
        <f t="shared" si="36"/>
        <v>Тумба с дверкой 88*42*65 Прстиж 83.21</v>
      </c>
      <c r="B1314" s="368"/>
      <c r="C1314" s="368"/>
      <c r="D1314" s="369"/>
      <c r="E1314" s="13">
        <v>3153</v>
      </c>
      <c r="F1314" s="13"/>
      <c r="G1314" s="40"/>
      <c r="H1314" s="13">
        <v>1</v>
      </c>
      <c r="I1314" s="40">
        <v>3942.5</v>
      </c>
      <c r="J1314" s="13"/>
      <c r="K1314" s="40"/>
      <c r="L1314" s="13"/>
      <c r="M1314" s="40"/>
      <c r="N1314" s="13"/>
      <c r="O1314" s="40"/>
      <c r="P1314" s="13"/>
      <c r="Q1314" s="40"/>
    </row>
    <row r="1315" spans="1:17" ht="52.15" customHeight="1" x14ac:dyDescent="0.2">
      <c r="A1315" s="367" t="str">
        <f t="shared" si="36"/>
        <v>Стол руководителя 159*85*75 Прстиж 83.18</v>
      </c>
      <c r="B1315" s="368"/>
      <c r="C1315" s="368"/>
      <c r="D1315" s="369"/>
      <c r="E1315" s="13">
        <v>3154</v>
      </c>
      <c r="F1315" s="13"/>
      <c r="G1315" s="40"/>
      <c r="H1315" s="13">
        <v>1</v>
      </c>
      <c r="I1315" s="40">
        <v>5880.5</v>
      </c>
      <c r="J1315" s="13"/>
      <c r="K1315" s="40"/>
      <c r="L1315" s="13"/>
      <c r="M1315" s="40"/>
      <c r="N1315" s="13"/>
      <c r="O1315" s="40"/>
      <c r="P1315" s="13"/>
      <c r="Q1315" s="40"/>
    </row>
    <row r="1316" spans="1:17" ht="52.15" customHeight="1" x14ac:dyDescent="0.2">
      <c r="A1316" s="367" t="str">
        <f t="shared" si="36"/>
        <v>Тумба под обувь</v>
      </c>
      <c r="B1316" s="368"/>
      <c r="C1316" s="368"/>
      <c r="D1316" s="369"/>
      <c r="E1316" s="13">
        <v>3155</v>
      </c>
      <c r="F1316" s="13"/>
      <c r="G1316" s="40"/>
      <c r="H1316" s="13"/>
      <c r="I1316" s="40"/>
      <c r="J1316" s="13"/>
      <c r="K1316" s="40"/>
      <c r="L1316" s="13">
        <v>1</v>
      </c>
      <c r="M1316" s="40">
        <v>21146.14</v>
      </c>
      <c r="N1316" s="13"/>
      <c r="O1316" s="40"/>
      <c r="P1316" s="13"/>
      <c r="Q1316" s="40"/>
    </row>
    <row r="1317" spans="1:17" ht="52.15" customHeight="1" x14ac:dyDescent="0.2">
      <c r="A1317" s="367" t="str">
        <f t="shared" si="36"/>
        <v>Манекен борцовский 150см</v>
      </c>
      <c r="B1317" s="368"/>
      <c r="C1317" s="368"/>
      <c r="D1317" s="369"/>
      <c r="E1317" s="13">
        <v>3156</v>
      </c>
      <c r="F1317" s="13"/>
      <c r="G1317" s="40"/>
      <c r="H1317" s="13"/>
      <c r="I1317" s="40"/>
      <c r="J1317" s="13"/>
      <c r="K1317" s="40"/>
      <c r="L1317" s="13"/>
      <c r="M1317" s="40"/>
      <c r="N1317" s="13">
        <v>1</v>
      </c>
      <c r="O1317" s="40">
        <v>12600</v>
      </c>
      <c r="P1317" s="13"/>
      <c r="Q1317" s="40"/>
    </row>
    <row r="1318" spans="1:17" ht="52.15" customHeight="1" x14ac:dyDescent="0.2">
      <c r="A1318" s="367" t="str">
        <f t="shared" si="36"/>
        <v>Письменный стол 1300*700*750 ЛДСП 22мм цвет серый титан</v>
      </c>
      <c r="B1318" s="368"/>
      <c r="C1318" s="368"/>
      <c r="D1318" s="369"/>
      <c r="E1318" s="13">
        <v>3157</v>
      </c>
      <c r="F1318" s="13"/>
      <c r="G1318" s="40"/>
      <c r="H1318" s="13"/>
      <c r="I1318" s="40"/>
      <c r="J1318" s="13">
        <v>1</v>
      </c>
      <c r="K1318" s="40">
        <v>14000</v>
      </c>
      <c r="L1318" s="13"/>
      <c r="M1318" s="40"/>
      <c r="N1318" s="13"/>
      <c r="O1318" s="40"/>
      <c r="P1318" s="13"/>
      <c r="Q1318" s="40"/>
    </row>
    <row r="1319" spans="1:17" ht="52.15" customHeight="1" x14ac:dyDescent="0.2">
      <c r="A1319" s="367" t="str">
        <f t="shared" si="36"/>
        <v>Информационный стенд с карманами,АКП стальная,ЧПУ фрезерование,формовка,карманы</v>
      </c>
      <c r="B1319" s="368"/>
      <c r="C1319" s="368"/>
      <c r="D1319" s="369"/>
      <c r="E1319" s="13">
        <v>3158</v>
      </c>
      <c r="F1319" s="13"/>
      <c r="G1319" s="40"/>
      <c r="H1319" s="13"/>
      <c r="I1319" s="40"/>
      <c r="J1319" s="13">
        <v>1</v>
      </c>
      <c r="K1319" s="40">
        <v>10500</v>
      </c>
      <c r="L1319" s="13"/>
      <c r="M1319" s="40"/>
      <c r="N1319" s="13"/>
      <c r="O1319" s="40"/>
      <c r="P1319" s="13"/>
      <c r="Q1319" s="40"/>
    </row>
    <row r="1320" spans="1:17" ht="52.15" customHeight="1" x14ac:dyDescent="0.2">
      <c r="A1320" s="367" t="str">
        <f t="shared" si="36"/>
        <v>Брэндволл за ресепшен,ПВХ 6мм,фоновка пленкой с печатью,крепление</v>
      </c>
      <c r="B1320" s="368"/>
      <c r="C1320" s="368"/>
      <c r="D1320" s="369"/>
      <c r="E1320" s="13">
        <v>3159</v>
      </c>
      <c r="F1320" s="13"/>
      <c r="G1320" s="40"/>
      <c r="H1320" s="13"/>
      <c r="I1320" s="40"/>
      <c r="J1320" s="13">
        <v>1</v>
      </c>
      <c r="K1320" s="40">
        <v>30960</v>
      </c>
      <c r="L1320" s="13"/>
      <c r="M1320" s="40"/>
      <c r="N1320" s="13"/>
      <c r="O1320" s="40"/>
      <c r="P1320" s="13"/>
      <c r="Q1320" s="40"/>
    </row>
    <row r="1321" spans="1:17" ht="52.15" customHeight="1" x14ac:dyDescent="0.2">
      <c r="A1321" s="367" t="str">
        <f t="shared" si="36"/>
        <v>Манекен борцовский 130см</v>
      </c>
      <c r="B1321" s="368"/>
      <c r="C1321" s="368"/>
      <c r="D1321" s="369"/>
      <c r="E1321" s="13">
        <v>3160</v>
      </c>
      <c r="F1321" s="13"/>
      <c r="G1321" s="40"/>
      <c r="H1321" s="13"/>
      <c r="I1321" s="40"/>
      <c r="J1321" s="13"/>
      <c r="K1321" s="40"/>
      <c r="L1321" s="13"/>
      <c r="M1321" s="40"/>
      <c r="N1321" s="13">
        <v>1</v>
      </c>
      <c r="O1321" s="40">
        <v>10300</v>
      </c>
      <c r="P1321" s="13"/>
      <c r="Q1321" s="40"/>
    </row>
    <row r="1322" spans="1:17" ht="52.15" customHeight="1" x14ac:dyDescent="0.2">
      <c r="A1322" s="367" t="str">
        <f t="shared" si="36"/>
        <v>Манекен борцовский 150см</v>
      </c>
      <c r="B1322" s="368"/>
      <c r="C1322" s="368"/>
      <c r="D1322" s="369"/>
      <c r="E1322" s="13">
        <v>3161</v>
      </c>
      <c r="F1322" s="13"/>
      <c r="G1322" s="40"/>
      <c r="H1322" s="13"/>
      <c r="I1322" s="40"/>
      <c r="J1322" s="13"/>
      <c r="K1322" s="40"/>
      <c r="L1322" s="13"/>
      <c r="M1322" s="40"/>
      <c r="N1322" s="13">
        <v>1</v>
      </c>
      <c r="O1322" s="40">
        <v>12600</v>
      </c>
      <c r="P1322" s="13"/>
      <c r="Q1322" s="40"/>
    </row>
    <row r="1323" spans="1:17" ht="52.15" customHeight="1" x14ac:dyDescent="0.2">
      <c r="A1323" s="367" t="str">
        <f t="shared" si="36"/>
        <v>Манекен борцовский 140см</v>
      </c>
      <c r="B1323" s="368"/>
      <c r="C1323" s="368"/>
      <c r="D1323" s="369"/>
      <c r="E1323" s="13">
        <v>3162</v>
      </c>
      <c r="F1323" s="13"/>
      <c r="G1323" s="40"/>
      <c r="H1323" s="13"/>
      <c r="I1323" s="40"/>
      <c r="J1323" s="13"/>
      <c r="K1323" s="40"/>
      <c r="L1323" s="13"/>
      <c r="M1323" s="40"/>
      <c r="N1323" s="13">
        <v>1</v>
      </c>
      <c r="O1323" s="40">
        <v>11200</v>
      </c>
      <c r="P1323" s="13"/>
      <c r="Q1323" s="40"/>
    </row>
    <row r="1324" spans="1:17" ht="52.15" customHeight="1" x14ac:dyDescent="0.2">
      <c r="A1324" s="367" t="str">
        <f t="shared" si="36"/>
        <v>холодильник Бирюса М108</v>
      </c>
      <c r="B1324" s="368"/>
      <c r="C1324" s="368"/>
      <c r="D1324" s="369"/>
      <c r="E1324" s="13">
        <v>3163</v>
      </c>
      <c r="F1324" s="13"/>
      <c r="G1324" s="40"/>
      <c r="H1324" s="13"/>
      <c r="I1324" s="40"/>
      <c r="J1324" s="13">
        <v>1</v>
      </c>
      <c r="K1324" s="40">
        <v>10890</v>
      </c>
      <c r="L1324" s="13"/>
      <c r="M1324" s="40"/>
      <c r="N1324" s="13"/>
      <c r="O1324" s="40"/>
      <c r="P1324" s="13"/>
      <c r="Q1324" s="40"/>
    </row>
    <row r="1325" spans="1:17" ht="52.15" customHeight="1" x14ac:dyDescent="0.2">
      <c r="A1325" s="367" t="str">
        <f t="shared" si="36"/>
        <v>Стол (металлокаркас,стекло)</v>
      </c>
      <c r="B1325" s="368"/>
      <c r="C1325" s="368"/>
      <c r="D1325" s="369"/>
      <c r="E1325" s="13">
        <v>3164</v>
      </c>
      <c r="F1325" s="13"/>
      <c r="G1325" s="40"/>
      <c r="H1325" s="13"/>
      <c r="I1325" s="40"/>
      <c r="J1325" s="13">
        <v>1</v>
      </c>
      <c r="K1325" s="40">
        <v>10384</v>
      </c>
      <c r="L1325" s="13"/>
      <c r="M1325" s="40"/>
      <c r="N1325" s="13"/>
      <c r="O1325" s="40"/>
      <c r="P1325" s="13"/>
      <c r="Q1325" s="40"/>
    </row>
    <row r="1326" spans="1:17" ht="52.15" customHeight="1" x14ac:dyDescent="0.2">
      <c r="A1326" s="367" t="str">
        <f t="shared" si="36"/>
        <v>Рулонные шторы фотопечать</v>
      </c>
      <c r="B1326" s="368"/>
      <c r="C1326" s="368"/>
      <c r="D1326" s="369"/>
      <c r="E1326" s="13">
        <v>3165</v>
      </c>
      <c r="F1326" s="13"/>
      <c r="G1326" s="40"/>
      <c r="H1326" s="13"/>
      <c r="I1326" s="40"/>
      <c r="J1326" s="13">
        <v>1</v>
      </c>
      <c r="K1326" s="40">
        <v>12859</v>
      </c>
      <c r="L1326" s="13"/>
      <c r="M1326" s="40"/>
      <c r="N1326" s="13"/>
      <c r="O1326" s="40"/>
      <c r="P1326" s="13"/>
      <c r="Q1326" s="40"/>
    </row>
    <row r="1327" spans="1:17" ht="52.15" customHeight="1" x14ac:dyDescent="0.2">
      <c r="A1327" s="367" t="str">
        <f t="shared" si="36"/>
        <v>КДК Кресло TRUMP MA-802 (иск.кожа,коричневый)</v>
      </c>
      <c r="B1327" s="368"/>
      <c r="C1327" s="368"/>
      <c r="D1327" s="369"/>
      <c r="E1327" s="13">
        <v>3166</v>
      </c>
      <c r="F1327" s="13"/>
      <c r="G1327" s="40"/>
      <c r="H1327" s="13"/>
      <c r="I1327" s="40"/>
      <c r="J1327" s="13">
        <v>1</v>
      </c>
      <c r="K1327" s="40">
        <v>20282</v>
      </c>
      <c r="L1327" s="13"/>
      <c r="M1327" s="40"/>
      <c r="N1327" s="13"/>
      <c r="O1327" s="40"/>
      <c r="P1327" s="13"/>
      <c r="Q1327" s="40"/>
    </row>
    <row r="1328" spans="1:17" ht="52.15" customHeight="1" x14ac:dyDescent="0.2">
      <c r="A1328" s="367" t="str">
        <f t="shared" si="36"/>
        <v>Шкаф металличенский ШБУ-155Т/2 (ШБУ-6Т KS-6T)</v>
      </c>
      <c r="B1328" s="368"/>
      <c r="C1328" s="368"/>
      <c r="D1328" s="369"/>
      <c r="E1328" s="13">
        <v>3167</v>
      </c>
      <c r="F1328" s="13"/>
      <c r="G1328" s="40"/>
      <c r="H1328" s="13"/>
      <c r="I1328" s="40"/>
      <c r="J1328" s="13">
        <v>1</v>
      </c>
      <c r="K1328" s="40">
        <v>15610</v>
      </c>
      <c r="L1328" s="13"/>
      <c r="M1328" s="40"/>
      <c r="N1328" s="13"/>
      <c r="O1328" s="40"/>
      <c r="P1328" s="13"/>
      <c r="Q1328" s="40"/>
    </row>
    <row r="1329" spans="1:17" ht="52.15" customHeight="1" x14ac:dyDescent="0.2">
      <c r="A1329" s="367" t="str">
        <f t="shared" si="36"/>
        <v>RIX Prime I/O-W09P кондиционер настенный</v>
      </c>
      <c r="B1329" s="368"/>
      <c r="C1329" s="368"/>
      <c r="D1329" s="369"/>
      <c r="E1329" s="13">
        <v>3168</v>
      </c>
      <c r="F1329" s="13"/>
      <c r="G1329" s="40"/>
      <c r="H1329" s="13"/>
      <c r="I1329" s="40"/>
      <c r="J1329" s="13">
        <v>1</v>
      </c>
      <c r="K1329" s="40">
        <v>22300</v>
      </c>
      <c r="L1329" s="13"/>
      <c r="M1329" s="40"/>
      <c r="N1329" s="13"/>
      <c r="O1329" s="40"/>
      <c r="P1329" s="13"/>
      <c r="Q1329" s="40"/>
    </row>
    <row r="1330" spans="1:17" ht="52.15" customHeight="1" x14ac:dyDescent="0.2">
      <c r="A1330" s="367" t="str">
        <f t="shared" ref="A1330:A1393" si="37">A549</f>
        <v>RIX Prime I/O-W09P кондиционер настенный</v>
      </c>
      <c r="B1330" s="368"/>
      <c r="C1330" s="368"/>
      <c r="D1330" s="369"/>
      <c r="E1330" s="13">
        <v>3169</v>
      </c>
      <c r="F1330" s="13"/>
      <c r="G1330" s="40"/>
      <c r="H1330" s="13"/>
      <c r="I1330" s="40"/>
      <c r="J1330" s="13">
        <v>1</v>
      </c>
      <c r="K1330" s="40">
        <v>22300</v>
      </c>
      <c r="L1330" s="13"/>
      <c r="M1330" s="40"/>
      <c r="N1330" s="13"/>
      <c r="O1330" s="40"/>
      <c r="P1330" s="13"/>
      <c r="Q1330" s="40"/>
    </row>
    <row r="1331" spans="1:17" ht="52.15" customHeight="1" x14ac:dyDescent="0.2">
      <c r="A1331" s="367" t="str">
        <f t="shared" si="37"/>
        <v>Вентилятор канальный круглый SDC 200 XL</v>
      </c>
      <c r="B1331" s="368"/>
      <c r="C1331" s="368"/>
      <c r="D1331" s="369"/>
      <c r="E1331" s="13">
        <v>3170</v>
      </c>
      <c r="F1331" s="13"/>
      <c r="G1331" s="40"/>
      <c r="H1331" s="13"/>
      <c r="I1331" s="40"/>
      <c r="J1331" s="13"/>
      <c r="K1331" s="40"/>
      <c r="L1331" s="13"/>
      <c r="M1331" s="40"/>
      <c r="N1331" s="13"/>
      <c r="O1331" s="40"/>
      <c r="P1331" s="13">
        <v>1</v>
      </c>
      <c r="Q1331" s="40">
        <v>18000</v>
      </c>
    </row>
    <row r="1332" spans="1:17" ht="52.15" customHeight="1" x14ac:dyDescent="0.2">
      <c r="A1332" s="367" t="str">
        <f t="shared" si="37"/>
        <v>Диван офисный 2-х местный к/з черный, глубина сиденья 600мм, шир. сиденья 1400мм, высота спинки 300мм, ширина спинки 1530мм</v>
      </c>
      <c r="B1332" s="368"/>
      <c r="C1332" s="368"/>
      <c r="D1332" s="369"/>
      <c r="E1332" s="13">
        <v>3171</v>
      </c>
      <c r="F1332" s="13"/>
      <c r="G1332" s="40"/>
      <c r="H1332" s="13"/>
      <c r="I1332" s="40"/>
      <c r="J1332" s="13"/>
      <c r="K1332" s="40"/>
      <c r="L1332" s="13"/>
      <c r="M1332" s="40"/>
      <c r="N1332" s="13"/>
      <c r="O1332" s="40"/>
      <c r="P1332" s="13">
        <v>1</v>
      </c>
      <c r="Q1332" s="40">
        <v>12500</v>
      </c>
    </row>
    <row r="1333" spans="1:17" ht="52.15" customHeight="1" x14ac:dyDescent="0.2">
      <c r="A1333" s="367" t="str">
        <f t="shared" si="37"/>
        <v>Холодильник Candy CCDS 5140WH7</v>
      </c>
      <c r="B1333" s="368"/>
      <c r="C1333" s="368"/>
      <c r="D1333" s="369"/>
      <c r="E1333" s="13">
        <v>3172</v>
      </c>
      <c r="F1333" s="13"/>
      <c r="G1333" s="40"/>
      <c r="H1333" s="13"/>
      <c r="I1333" s="40"/>
      <c r="J1333" s="13">
        <v>1</v>
      </c>
      <c r="K1333" s="40">
        <v>14799</v>
      </c>
      <c r="L1333" s="13"/>
      <c r="M1333" s="40"/>
      <c r="N1333" s="13"/>
      <c r="O1333" s="40"/>
      <c r="P1333" s="13"/>
      <c r="Q1333" s="40"/>
    </row>
    <row r="1334" spans="1:17" ht="52.15" customHeight="1" x14ac:dyDescent="0.2">
      <c r="A1334" s="367" t="str">
        <f t="shared" si="37"/>
        <v>Уничтожитель бумаг Cactus CS-SH-D6 [перекрестная, секретность-4, 120листов, корзина -23л]</v>
      </c>
      <c r="B1334" s="368"/>
      <c r="C1334" s="368"/>
      <c r="D1334" s="369"/>
      <c r="E1334" s="13">
        <v>3173</v>
      </c>
      <c r="F1334" s="13"/>
      <c r="G1334" s="40"/>
      <c r="H1334" s="13"/>
      <c r="I1334" s="40"/>
      <c r="J1334" s="13"/>
      <c r="K1334" s="40"/>
      <c r="L1334" s="13"/>
      <c r="M1334" s="40"/>
      <c r="N1334" s="13"/>
      <c r="O1334" s="40"/>
      <c r="P1334" s="13">
        <v>1</v>
      </c>
      <c r="Q1334" s="40">
        <v>17499</v>
      </c>
    </row>
    <row r="1335" spans="1:17" ht="52.15" customHeight="1" x14ac:dyDescent="0.2">
      <c r="A1335" s="367" t="str">
        <f t="shared" si="37"/>
        <v>Диван офисный 2-х местный к/з черный, глубина сиденья 600мм, шир. сиденья 1400мм, высота спинки 300мм, ширина спинки 1530мм</v>
      </c>
      <c r="B1335" s="368"/>
      <c r="C1335" s="368"/>
      <c r="D1335" s="369"/>
      <c r="E1335" s="13">
        <v>3174</v>
      </c>
      <c r="F1335" s="13"/>
      <c r="G1335" s="40"/>
      <c r="H1335" s="13"/>
      <c r="I1335" s="40"/>
      <c r="J1335" s="13"/>
      <c r="K1335" s="40"/>
      <c r="L1335" s="13"/>
      <c r="M1335" s="40"/>
      <c r="N1335" s="13"/>
      <c r="O1335" s="40"/>
      <c r="P1335" s="13">
        <v>1</v>
      </c>
      <c r="Q1335" s="40">
        <v>12500</v>
      </c>
    </row>
    <row r="1336" spans="1:17" ht="52.15" customHeight="1" x14ac:dyDescent="0.2">
      <c r="A1336" s="367" t="str">
        <f t="shared" si="37"/>
        <v>Хозяйственный пылесос  Karcher WD 3 P S V-17/4/20</v>
      </c>
      <c r="B1336" s="368"/>
      <c r="C1336" s="368"/>
      <c r="D1336" s="369"/>
      <c r="E1336" s="13">
        <v>3175</v>
      </c>
      <c r="F1336" s="13"/>
      <c r="G1336" s="40"/>
      <c r="H1336" s="13"/>
      <c r="I1336" s="40"/>
      <c r="J1336" s="13"/>
      <c r="K1336" s="40"/>
      <c r="L1336" s="13"/>
      <c r="M1336" s="40"/>
      <c r="N1336" s="13"/>
      <c r="O1336" s="40"/>
      <c r="P1336" s="13">
        <v>1</v>
      </c>
      <c r="Q1336" s="40">
        <v>18790</v>
      </c>
    </row>
    <row r="1337" spans="1:17" ht="52.15" customHeight="1" x14ac:dyDescent="0.2">
      <c r="A1337" s="367" t="str">
        <f t="shared" si="37"/>
        <v>Пылесос хозяйственный Karcher WD 3 P S V-17/4/20</v>
      </c>
      <c r="B1337" s="368"/>
      <c r="C1337" s="368"/>
      <c r="D1337" s="369"/>
      <c r="E1337" s="13">
        <v>3176</v>
      </c>
      <c r="F1337" s="13"/>
      <c r="G1337" s="40"/>
      <c r="H1337" s="13"/>
      <c r="I1337" s="40"/>
      <c r="J1337" s="13"/>
      <c r="K1337" s="40"/>
      <c r="L1337" s="13"/>
      <c r="M1337" s="40"/>
      <c r="N1337" s="13"/>
      <c r="O1337" s="40"/>
      <c r="P1337" s="13">
        <v>1</v>
      </c>
      <c r="Q1337" s="40">
        <v>15590</v>
      </c>
    </row>
    <row r="1338" spans="1:17" ht="52.15" customHeight="1" x14ac:dyDescent="0.2">
      <c r="A1338" s="367" t="str">
        <f t="shared" si="37"/>
        <v>Чехол транспортировочный для лодки Абакан 480</v>
      </c>
      <c r="B1338" s="368"/>
      <c r="C1338" s="368"/>
      <c r="D1338" s="369"/>
      <c r="E1338" s="13">
        <v>3177</v>
      </c>
      <c r="F1338" s="13"/>
      <c r="G1338" s="40"/>
      <c r="H1338" s="13"/>
      <c r="I1338" s="40"/>
      <c r="J1338" s="13">
        <v>1</v>
      </c>
      <c r="K1338" s="40">
        <v>15000</v>
      </c>
      <c r="L1338" s="13"/>
      <c r="M1338" s="40"/>
      <c r="N1338" s="13"/>
      <c r="O1338" s="40"/>
      <c r="P1338" s="13"/>
      <c r="Q1338" s="40"/>
    </row>
    <row r="1339" spans="1:17" ht="52.15" customHeight="1" x14ac:dyDescent="0.2">
      <c r="A1339" s="367" t="str">
        <f t="shared" si="37"/>
        <v>Боксерский мешок SIB-FIGHTER 180см высота, 42см диаметр</v>
      </c>
      <c r="B1339" s="368"/>
      <c r="C1339" s="368"/>
      <c r="D1339" s="369"/>
      <c r="E1339" s="13">
        <v>3178</v>
      </c>
      <c r="F1339" s="13"/>
      <c r="G1339" s="40"/>
      <c r="H1339" s="13"/>
      <c r="I1339" s="40"/>
      <c r="J1339" s="13"/>
      <c r="K1339" s="40"/>
      <c r="L1339" s="13"/>
      <c r="M1339" s="40"/>
      <c r="N1339" s="13"/>
      <c r="O1339" s="40"/>
      <c r="P1339" s="13">
        <v>1</v>
      </c>
      <c r="Q1339" s="40">
        <v>20000</v>
      </c>
    </row>
    <row r="1340" spans="1:17" ht="52.15" customHeight="1" x14ac:dyDescent="0.2">
      <c r="A1340" s="367" t="str">
        <f t="shared" si="37"/>
        <v>Боксерский мешок SIB-FIGHTER 180см высота, 42см диаметр</v>
      </c>
      <c r="B1340" s="368"/>
      <c r="C1340" s="368"/>
      <c r="D1340" s="369"/>
      <c r="E1340" s="13">
        <v>3179</v>
      </c>
      <c r="F1340" s="13"/>
      <c r="G1340" s="40"/>
      <c r="H1340" s="13"/>
      <c r="I1340" s="40"/>
      <c r="J1340" s="13"/>
      <c r="K1340" s="40"/>
      <c r="L1340" s="13"/>
      <c r="M1340" s="40"/>
      <c r="N1340" s="13"/>
      <c r="O1340" s="40"/>
      <c r="P1340" s="13">
        <v>1</v>
      </c>
      <c r="Q1340" s="40">
        <v>20000</v>
      </c>
    </row>
    <row r="1341" spans="1:17" ht="52.15" customHeight="1" x14ac:dyDescent="0.2">
      <c r="A1341" s="367" t="str">
        <f t="shared" si="37"/>
        <v>Мешок боксерский Sib-fighter силуэт 150см</v>
      </c>
      <c r="B1341" s="368"/>
      <c r="C1341" s="368"/>
      <c r="D1341" s="369"/>
      <c r="E1341" s="13">
        <v>3180</v>
      </c>
      <c r="F1341" s="13"/>
      <c r="G1341" s="40"/>
      <c r="H1341" s="13"/>
      <c r="I1341" s="40"/>
      <c r="J1341" s="13">
        <v>1</v>
      </c>
      <c r="K1341" s="40">
        <v>13000</v>
      </c>
      <c r="L1341" s="13"/>
      <c r="M1341" s="40"/>
      <c r="N1341" s="13"/>
      <c r="O1341" s="40"/>
      <c r="P1341" s="13"/>
      <c r="Q1341" s="40"/>
    </row>
    <row r="1342" spans="1:17" ht="52.15" customHeight="1" x14ac:dyDescent="0.2">
      <c r="A1342" s="367" t="str">
        <f t="shared" si="37"/>
        <v>Канат 16 метров (белый)</v>
      </c>
      <c r="B1342" s="368"/>
      <c r="C1342" s="368"/>
      <c r="D1342" s="369"/>
      <c r="E1342" s="13">
        <v>3181</v>
      </c>
      <c r="F1342" s="13"/>
      <c r="G1342" s="40"/>
      <c r="H1342" s="13"/>
      <c r="I1342" s="40"/>
      <c r="J1342" s="13">
        <v>1</v>
      </c>
      <c r="K1342" s="40">
        <v>15000</v>
      </c>
      <c r="L1342" s="13"/>
      <c r="M1342" s="40"/>
      <c r="N1342" s="13"/>
      <c r="O1342" s="40"/>
      <c r="P1342" s="13"/>
      <c r="Q1342" s="40"/>
    </row>
    <row r="1343" spans="1:17" ht="52.15" customHeight="1" x14ac:dyDescent="0.2">
      <c r="A1343" s="367" t="str">
        <f t="shared" si="37"/>
        <v>Мобильная стойка для телевизора Novigo NV 4011-1500</v>
      </c>
      <c r="B1343" s="368"/>
      <c r="C1343" s="368"/>
      <c r="D1343" s="369"/>
      <c r="E1343" s="13">
        <v>3182</v>
      </c>
      <c r="F1343" s="13"/>
      <c r="G1343" s="40"/>
      <c r="H1343" s="13"/>
      <c r="I1343" s="40"/>
      <c r="J1343" s="13"/>
      <c r="K1343" s="40"/>
      <c r="L1343" s="13"/>
      <c r="M1343" s="40"/>
      <c r="N1343" s="13"/>
      <c r="O1343" s="40"/>
      <c r="P1343" s="13">
        <v>1</v>
      </c>
      <c r="Q1343" s="40">
        <v>12000</v>
      </c>
    </row>
    <row r="1344" spans="1:17" ht="52.15" customHeight="1" x14ac:dyDescent="0.2">
      <c r="A1344" s="367" t="str">
        <f t="shared" si="37"/>
        <v>Баннер с конструкцией,размером 3000*2500</v>
      </c>
      <c r="B1344" s="368"/>
      <c r="C1344" s="368"/>
      <c r="D1344" s="369"/>
      <c r="E1344" s="13">
        <v>3183</v>
      </c>
      <c r="F1344" s="13"/>
      <c r="G1344" s="40"/>
      <c r="H1344" s="13"/>
      <c r="I1344" s="40"/>
      <c r="J1344" s="13">
        <v>1</v>
      </c>
      <c r="K1344" s="40">
        <v>10720</v>
      </c>
      <c r="L1344" s="13"/>
      <c r="M1344" s="40"/>
      <c r="N1344" s="13"/>
      <c r="O1344" s="40"/>
      <c r="P1344" s="13"/>
      <c r="Q1344" s="40"/>
    </row>
    <row r="1345" spans="1:17" ht="52.15" customHeight="1" x14ac:dyDescent="0.2">
      <c r="A1345" s="367" t="str">
        <f t="shared" si="37"/>
        <v>Баннер с конструкцией,размером 3000*2500</v>
      </c>
      <c r="B1345" s="368"/>
      <c r="C1345" s="368"/>
      <c r="D1345" s="369"/>
      <c r="E1345" s="13">
        <v>3184</v>
      </c>
      <c r="F1345" s="13"/>
      <c r="G1345" s="40"/>
      <c r="H1345" s="13"/>
      <c r="I1345" s="40"/>
      <c r="J1345" s="13">
        <v>1</v>
      </c>
      <c r="K1345" s="40">
        <v>10720</v>
      </c>
      <c r="L1345" s="13"/>
      <c r="M1345" s="40"/>
      <c r="N1345" s="13"/>
      <c r="O1345" s="40"/>
      <c r="P1345" s="13"/>
      <c r="Q1345" s="40"/>
    </row>
    <row r="1346" spans="1:17" ht="52.15" customHeight="1" x14ac:dyDescent="0.2">
      <c r="A1346" s="367" t="str">
        <f t="shared" si="37"/>
        <v>Алюминиевая рама для катамарана</v>
      </c>
      <c r="B1346" s="368"/>
      <c r="C1346" s="368"/>
      <c r="D1346" s="369"/>
      <c r="E1346" s="13">
        <v>3185</v>
      </c>
      <c r="F1346" s="13"/>
      <c r="G1346" s="40"/>
      <c r="H1346" s="13"/>
      <c r="I1346" s="40"/>
      <c r="J1346" s="13"/>
      <c r="K1346" s="40"/>
      <c r="L1346" s="13"/>
      <c r="M1346" s="40"/>
      <c r="N1346" s="13"/>
      <c r="O1346" s="40"/>
      <c r="P1346" s="13">
        <v>1</v>
      </c>
      <c r="Q1346" s="40">
        <v>31800</v>
      </c>
    </row>
    <row r="1347" spans="1:17" ht="52.15" customHeight="1" x14ac:dyDescent="0.2">
      <c r="A1347" s="367" t="str">
        <f t="shared" si="37"/>
        <v>Термопод 20 литров</v>
      </c>
      <c r="B1347" s="368"/>
      <c r="C1347" s="368"/>
      <c r="D1347" s="369"/>
      <c r="E1347" s="13">
        <v>3186</v>
      </c>
      <c r="F1347" s="13"/>
      <c r="G1347" s="40"/>
      <c r="H1347" s="13"/>
      <c r="I1347" s="40"/>
      <c r="J1347" s="13"/>
      <c r="K1347" s="40"/>
      <c r="L1347" s="13"/>
      <c r="M1347" s="40"/>
      <c r="N1347" s="13"/>
      <c r="O1347" s="40"/>
      <c r="P1347" s="13">
        <v>1</v>
      </c>
      <c r="Q1347" s="40">
        <v>11279.47</v>
      </c>
    </row>
    <row r="1348" spans="1:17" ht="52.15" customHeight="1" x14ac:dyDescent="0.2">
      <c r="A1348" s="367" t="str">
        <f t="shared" si="37"/>
        <v>Термопод 20 литров</v>
      </c>
      <c r="B1348" s="368"/>
      <c r="C1348" s="368"/>
      <c r="D1348" s="369"/>
      <c r="E1348" s="13">
        <v>3187</v>
      </c>
      <c r="F1348" s="13"/>
      <c r="G1348" s="40"/>
      <c r="H1348" s="13"/>
      <c r="I1348" s="40"/>
      <c r="J1348" s="13"/>
      <c r="K1348" s="40"/>
      <c r="L1348" s="13"/>
      <c r="M1348" s="40"/>
      <c r="N1348" s="13"/>
      <c r="O1348" s="40"/>
      <c r="P1348" s="13">
        <v>1</v>
      </c>
      <c r="Q1348" s="40">
        <v>11279.47</v>
      </c>
    </row>
    <row r="1349" spans="1:17" ht="52.15" customHeight="1" x14ac:dyDescent="0.2">
      <c r="A1349" s="367" t="str">
        <f t="shared" si="37"/>
        <v>Стол пластиковый раскладной (180*75*72)</v>
      </c>
      <c r="B1349" s="368"/>
      <c r="C1349" s="368"/>
      <c r="D1349" s="369"/>
      <c r="E1349" s="13">
        <v>3188</v>
      </c>
      <c r="F1349" s="13"/>
      <c r="G1349" s="40"/>
      <c r="H1349" s="13"/>
      <c r="I1349" s="40"/>
      <c r="J1349" s="13"/>
      <c r="K1349" s="40"/>
      <c r="L1349" s="13"/>
      <c r="M1349" s="40"/>
      <c r="N1349" s="13">
        <v>1</v>
      </c>
      <c r="O1349" s="40">
        <v>12500</v>
      </c>
      <c r="P1349" s="13"/>
      <c r="Q1349" s="40"/>
    </row>
    <row r="1350" spans="1:17" ht="52.15" customHeight="1" x14ac:dyDescent="0.2">
      <c r="A1350" s="367" t="str">
        <f t="shared" si="37"/>
        <v>Стол пластиковый раскладной (180*75*72)</v>
      </c>
      <c r="B1350" s="368"/>
      <c r="C1350" s="368"/>
      <c r="D1350" s="369"/>
      <c r="E1350" s="13">
        <v>3189</v>
      </c>
      <c r="F1350" s="13"/>
      <c r="G1350" s="40"/>
      <c r="H1350" s="13"/>
      <c r="I1350" s="40"/>
      <c r="J1350" s="13"/>
      <c r="K1350" s="40"/>
      <c r="L1350" s="13"/>
      <c r="M1350" s="40"/>
      <c r="N1350" s="13">
        <v>1</v>
      </c>
      <c r="O1350" s="40">
        <v>12500</v>
      </c>
      <c r="P1350" s="13"/>
      <c r="Q1350" s="40"/>
    </row>
    <row r="1351" spans="1:17" ht="52.15" customHeight="1" x14ac:dyDescent="0.2">
      <c r="A1351" s="367" t="str">
        <f t="shared" si="37"/>
        <v>Стол пластиковый раскладной (180*75*72)</v>
      </c>
      <c r="B1351" s="368"/>
      <c r="C1351" s="368"/>
      <c r="D1351" s="369"/>
      <c r="E1351" s="13">
        <v>3190</v>
      </c>
      <c r="F1351" s="13"/>
      <c r="G1351" s="40"/>
      <c r="H1351" s="13"/>
      <c r="I1351" s="40"/>
      <c r="J1351" s="13"/>
      <c r="K1351" s="40"/>
      <c r="L1351" s="13"/>
      <c r="M1351" s="40"/>
      <c r="N1351" s="13">
        <v>1</v>
      </c>
      <c r="O1351" s="40">
        <v>12500</v>
      </c>
      <c r="P1351" s="13"/>
      <c r="Q1351" s="40"/>
    </row>
    <row r="1352" spans="1:17" ht="52.15" customHeight="1" x14ac:dyDescent="0.2">
      <c r="A1352" s="367" t="str">
        <f t="shared" si="37"/>
        <v>Оружейный ящик 30*60*130</v>
      </c>
      <c r="B1352" s="368"/>
      <c r="C1352" s="368"/>
      <c r="D1352" s="369"/>
      <c r="E1352" s="13">
        <v>3191</v>
      </c>
      <c r="F1352" s="13"/>
      <c r="G1352" s="40"/>
      <c r="H1352" s="13"/>
      <c r="I1352" s="40"/>
      <c r="J1352" s="13"/>
      <c r="K1352" s="40"/>
      <c r="L1352" s="13"/>
      <c r="M1352" s="40"/>
      <c r="N1352" s="13">
        <v>1</v>
      </c>
      <c r="O1352" s="40">
        <v>11817</v>
      </c>
      <c r="P1352" s="13"/>
      <c r="Q1352" s="40"/>
    </row>
    <row r="1353" spans="1:17" ht="52.15" customHeight="1" x14ac:dyDescent="0.2">
      <c r="A1353" s="367" t="str">
        <f t="shared" si="37"/>
        <v>Стол пластиковый раскладной (180*75*72)</v>
      </c>
      <c r="B1353" s="368"/>
      <c r="C1353" s="368"/>
      <c r="D1353" s="369"/>
      <c r="E1353" s="13">
        <v>3192</v>
      </c>
      <c r="F1353" s="13"/>
      <c r="G1353" s="40"/>
      <c r="H1353" s="13"/>
      <c r="I1353" s="40"/>
      <c r="J1353" s="13"/>
      <c r="K1353" s="40"/>
      <c r="L1353" s="13"/>
      <c r="M1353" s="40"/>
      <c r="N1353" s="13">
        <v>1</v>
      </c>
      <c r="O1353" s="40">
        <v>12500</v>
      </c>
      <c r="P1353" s="13"/>
      <c r="Q1353" s="40"/>
    </row>
    <row r="1354" spans="1:17" ht="52.15" customHeight="1" x14ac:dyDescent="0.2">
      <c r="A1354" s="367" t="str">
        <f t="shared" si="37"/>
        <v>Стол пластиковый раскладной (180*75*72)</v>
      </c>
      <c r="B1354" s="368"/>
      <c r="C1354" s="368"/>
      <c r="D1354" s="369"/>
      <c r="E1354" s="13">
        <v>3193</v>
      </c>
      <c r="F1354" s="13"/>
      <c r="G1354" s="40"/>
      <c r="H1354" s="13"/>
      <c r="I1354" s="40"/>
      <c r="J1354" s="13"/>
      <c r="K1354" s="40"/>
      <c r="L1354" s="13"/>
      <c r="M1354" s="40"/>
      <c r="N1354" s="13">
        <v>1</v>
      </c>
      <c r="O1354" s="40">
        <v>12500</v>
      </c>
      <c r="P1354" s="13"/>
      <c r="Q1354" s="40"/>
    </row>
    <row r="1355" spans="1:17" ht="52.15" customHeight="1" x14ac:dyDescent="0.2">
      <c r="A1355" s="367" t="str">
        <f t="shared" si="37"/>
        <v>Стол пластиковый раскладной (180*75*72)</v>
      </c>
      <c r="B1355" s="368"/>
      <c r="C1355" s="368"/>
      <c r="D1355" s="369"/>
      <c r="E1355" s="13">
        <v>3194</v>
      </c>
      <c r="F1355" s="13"/>
      <c r="G1355" s="40"/>
      <c r="H1355" s="13"/>
      <c r="I1355" s="40"/>
      <c r="J1355" s="13"/>
      <c r="K1355" s="40"/>
      <c r="L1355" s="13"/>
      <c r="M1355" s="40"/>
      <c r="N1355" s="13">
        <v>1</v>
      </c>
      <c r="O1355" s="40">
        <v>12500</v>
      </c>
      <c r="P1355" s="13"/>
      <c r="Q1355" s="40"/>
    </row>
    <row r="1356" spans="1:17" ht="52.15" customHeight="1" x14ac:dyDescent="0.2">
      <c r="A1356" s="367" t="str">
        <f t="shared" si="37"/>
        <v>Скальная стенка</v>
      </c>
      <c r="B1356" s="368"/>
      <c r="C1356" s="368"/>
      <c r="D1356" s="369"/>
      <c r="E1356" s="13">
        <v>3195</v>
      </c>
      <c r="F1356" s="13"/>
      <c r="G1356" s="40"/>
      <c r="H1356" s="13">
        <v>1</v>
      </c>
      <c r="I1356" s="40">
        <v>89802.84</v>
      </c>
      <c r="J1356" s="13"/>
      <c r="K1356" s="40"/>
      <c r="L1356" s="13"/>
      <c r="M1356" s="40"/>
      <c r="N1356" s="13"/>
      <c r="O1356" s="40"/>
      <c r="P1356" s="13"/>
      <c r="Q1356" s="40"/>
    </row>
    <row r="1357" spans="1:17" ht="52.15" customHeight="1" x14ac:dyDescent="0.2">
      <c r="A1357" s="367" t="str">
        <f t="shared" si="37"/>
        <v>Кресло рабочее.крестовина</v>
      </c>
      <c r="B1357" s="368"/>
      <c r="C1357" s="368"/>
      <c r="D1357" s="369"/>
      <c r="E1357" s="13">
        <v>3196</v>
      </c>
      <c r="F1357" s="13"/>
      <c r="G1357" s="40"/>
      <c r="H1357" s="13">
        <v>1</v>
      </c>
      <c r="I1357" s="40">
        <v>10600</v>
      </c>
      <c r="J1357" s="13"/>
      <c r="K1357" s="40"/>
      <c r="L1357" s="13"/>
      <c r="M1357" s="40"/>
      <c r="N1357" s="13"/>
      <c r="O1357" s="40"/>
      <c r="P1357" s="13"/>
      <c r="Q1357" s="40"/>
    </row>
    <row r="1358" spans="1:17" ht="52.15" customHeight="1" x14ac:dyDescent="0.2">
      <c r="A1358" s="367" t="str">
        <f t="shared" si="37"/>
        <v>Сейф</v>
      </c>
      <c r="B1358" s="368"/>
      <c r="C1358" s="368"/>
      <c r="D1358" s="369"/>
      <c r="E1358" s="13">
        <v>3197</v>
      </c>
      <c r="F1358" s="13"/>
      <c r="G1358" s="40"/>
      <c r="H1358" s="13">
        <v>1</v>
      </c>
      <c r="I1358" s="40">
        <v>4019.91</v>
      </c>
      <c r="J1358" s="13"/>
      <c r="K1358" s="40"/>
      <c r="L1358" s="13"/>
      <c r="M1358" s="40"/>
      <c r="N1358" s="13"/>
      <c r="O1358" s="40"/>
      <c r="P1358" s="13"/>
      <c r="Q1358" s="40"/>
    </row>
    <row r="1359" spans="1:17" ht="52.15" customHeight="1" x14ac:dyDescent="0.2">
      <c r="A1359" s="367" t="str">
        <f t="shared" si="37"/>
        <v>Информационный стенд</v>
      </c>
      <c r="B1359" s="368"/>
      <c r="C1359" s="368"/>
      <c r="D1359" s="369"/>
      <c r="E1359" s="13">
        <v>3198</v>
      </c>
      <c r="F1359" s="13"/>
      <c r="G1359" s="40"/>
      <c r="H1359" s="13">
        <v>1</v>
      </c>
      <c r="I1359" s="40">
        <v>5206.8999999999996</v>
      </c>
      <c r="J1359" s="13"/>
      <c r="K1359" s="40"/>
      <c r="L1359" s="13"/>
      <c r="M1359" s="40"/>
      <c r="N1359" s="13"/>
      <c r="O1359" s="40"/>
      <c r="P1359" s="13"/>
      <c r="Q1359" s="40"/>
    </row>
    <row r="1360" spans="1:17" ht="52.15" customHeight="1" x14ac:dyDescent="0.2">
      <c r="A1360" s="367" t="str">
        <f t="shared" si="37"/>
        <v>Диван для посетителей</v>
      </c>
      <c r="B1360" s="368"/>
      <c r="C1360" s="368"/>
      <c r="D1360" s="369"/>
      <c r="E1360" s="13">
        <v>3199</v>
      </c>
      <c r="F1360" s="13">
        <v>1</v>
      </c>
      <c r="G1360" s="40">
        <v>6510</v>
      </c>
      <c r="H1360" s="13"/>
      <c r="I1360" s="40"/>
      <c r="J1360" s="13"/>
      <c r="K1360" s="40"/>
      <c r="L1360" s="13"/>
      <c r="M1360" s="40"/>
      <c r="N1360" s="13"/>
      <c r="O1360" s="40"/>
      <c r="P1360" s="13"/>
      <c r="Q1360" s="40"/>
    </row>
    <row r="1361" spans="1:17" ht="52.15" customHeight="1" x14ac:dyDescent="0.2">
      <c r="A1361" s="367" t="str">
        <f t="shared" si="37"/>
        <v>Шкаф для документов СТ 1.1</v>
      </c>
      <c r="B1361" s="368"/>
      <c r="C1361" s="368"/>
      <c r="D1361" s="369"/>
      <c r="E1361" s="13">
        <v>3200</v>
      </c>
      <c r="F1361" s="13">
        <v>1</v>
      </c>
      <c r="G1361" s="40">
        <v>3909</v>
      </c>
      <c r="H1361" s="13"/>
      <c r="I1361" s="40"/>
      <c r="J1361" s="13"/>
      <c r="K1361" s="40"/>
      <c r="L1361" s="13"/>
      <c r="M1361" s="40"/>
      <c r="N1361" s="13"/>
      <c r="O1361" s="40"/>
      <c r="P1361" s="13"/>
      <c r="Q1361" s="40"/>
    </row>
    <row r="1362" spans="1:17" ht="52.15" customHeight="1" x14ac:dyDescent="0.2">
      <c r="A1362" s="367" t="str">
        <f t="shared" si="37"/>
        <v>Стеллаж угловой УС-1</v>
      </c>
      <c r="B1362" s="368"/>
      <c r="C1362" s="368"/>
      <c r="D1362" s="369"/>
      <c r="E1362" s="13">
        <v>3201</v>
      </c>
      <c r="F1362" s="13">
        <v>1</v>
      </c>
      <c r="G1362" s="40">
        <v>3204</v>
      </c>
      <c r="H1362" s="13"/>
      <c r="I1362" s="40"/>
      <c r="J1362" s="13"/>
      <c r="K1362" s="40"/>
      <c r="L1362" s="13"/>
      <c r="M1362" s="40"/>
      <c r="N1362" s="13"/>
      <c r="O1362" s="40"/>
      <c r="P1362" s="13"/>
      <c r="Q1362" s="40"/>
    </row>
    <row r="1363" spans="1:17" ht="52.15" customHeight="1" x14ac:dyDescent="0.2">
      <c r="A1363" s="367" t="str">
        <f t="shared" si="37"/>
        <v>Полка настольная  "Рондо" ПН1-14</v>
      </c>
      <c r="B1363" s="368"/>
      <c r="C1363" s="368"/>
      <c r="D1363" s="369"/>
      <c r="E1363" s="13">
        <v>3202</v>
      </c>
      <c r="F1363" s="13"/>
      <c r="G1363" s="40"/>
      <c r="H1363" s="13">
        <v>1</v>
      </c>
      <c r="I1363" s="40">
        <v>4359.97</v>
      </c>
      <c r="J1363" s="13"/>
      <c r="K1363" s="40"/>
      <c r="L1363" s="13"/>
      <c r="M1363" s="40"/>
      <c r="N1363" s="13"/>
      <c r="O1363" s="40"/>
      <c r="P1363" s="13"/>
      <c r="Q1363" s="40"/>
    </row>
    <row r="1364" spans="1:17" ht="52.15" customHeight="1" x14ac:dyDescent="0.2">
      <c r="A1364" s="367" t="str">
        <f t="shared" si="37"/>
        <v>Тумба "Ольха" СТ-1У</v>
      </c>
      <c r="B1364" s="368"/>
      <c r="C1364" s="368"/>
      <c r="D1364" s="369"/>
      <c r="E1364" s="13">
        <v>3203</v>
      </c>
      <c r="F1364" s="13"/>
      <c r="G1364" s="40"/>
      <c r="H1364" s="13">
        <v>1</v>
      </c>
      <c r="I1364" s="40">
        <v>3218</v>
      </c>
      <c r="J1364" s="13"/>
      <c r="K1364" s="40"/>
      <c r="L1364" s="13"/>
      <c r="M1364" s="40"/>
      <c r="N1364" s="13"/>
      <c r="O1364" s="40"/>
      <c r="P1364" s="13"/>
      <c r="Q1364" s="40"/>
    </row>
    <row r="1365" spans="1:17" ht="52.15" customHeight="1" x14ac:dyDescent="0.2">
      <c r="A1365" s="367" t="str">
        <f t="shared" si="37"/>
        <v>Стенд 1800х1400мм (Общая информация)</v>
      </c>
      <c r="B1365" s="368"/>
      <c r="C1365" s="368"/>
      <c r="D1365" s="369"/>
      <c r="E1365" s="13">
        <v>3204</v>
      </c>
      <c r="F1365" s="13"/>
      <c r="G1365" s="40"/>
      <c r="H1365" s="13">
        <v>1</v>
      </c>
      <c r="I1365" s="40">
        <v>9878.48</v>
      </c>
      <c r="J1365" s="13"/>
      <c r="K1365" s="40"/>
      <c r="L1365" s="13"/>
      <c r="M1365" s="40"/>
      <c r="N1365" s="13"/>
      <c r="O1365" s="40"/>
      <c r="P1365" s="13"/>
      <c r="Q1365" s="40"/>
    </row>
    <row r="1366" spans="1:17" ht="52.15" customHeight="1" x14ac:dyDescent="0.2">
      <c r="A1366" s="367" t="str">
        <f t="shared" si="37"/>
        <v>Пробковая доска в рамке 900х700мм</v>
      </c>
      <c r="B1366" s="368"/>
      <c r="C1366" s="368"/>
      <c r="D1366" s="369"/>
      <c r="E1366" s="13">
        <v>3205</v>
      </c>
      <c r="F1366" s="13"/>
      <c r="G1366" s="40"/>
      <c r="H1366" s="13">
        <v>1</v>
      </c>
      <c r="I1366" s="40">
        <v>5889.61</v>
      </c>
      <c r="J1366" s="13"/>
      <c r="K1366" s="40"/>
      <c r="L1366" s="13"/>
      <c r="M1366" s="40"/>
      <c r="N1366" s="13"/>
      <c r="O1366" s="40"/>
      <c r="P1366" s="13"/>
      <c r="Q1366" s="40"/>
    </row>
    <row r="1367" spans="1:17" ht="52.15" customHeight="1" x14ac:dyDescent="0.2">
      <c r="A1367" s="367" t="str">
        <f t="shared" si="37"/>
        <v>Сейф ОШ-10АКМ     1400-670-350</v>
      </c>
      <c r="B1367" s="368"/>
      <c r="C1367" s="368"/>
      <c r="D1367" s="369"/>
      <c r="E1367" s="13">
        <v>3206</v>
      </c>
      <c r="F1367" s="13"/>
      <c r="G1367" s="40"/>
      <c r="H1367" s="13">
        <v>1</v>
      </c>
      <c r="I1367" s="40">
        <v>40000</v>
      </c>
      <c r="J1367" s="13"/>
      <c r="K1367" s="40"/>
      <c r="L1367" s="13"/>
      <c r="M1367" s="40"/>
      <c r="N1367" s="13"/>
      <c r="O1367" s="40"/>
      <c r="P1367" s="13"/>
      <c r="Q1367" s="40"/>
    </row>
    <row r="1368" spans="1:17" ht="52.15" customHeight="1" x14ac:dyDescent="0.2">
      <c r="A1368" s="367" t="str">
        <f t="shared" si="37"/>
        <v>Стенд 1900х1300мм (Пост №1)</v>
      </c>
      <c r="B1368" s="368"/>
      <c r="C1368" s="368"/>
      <c r="D1368" s="369"/>
      <c r="E1368" s="13">
        <v>3207</v>
      </c>
      <c r="F1368" s="13"/>
      <c r="G1368" s="40"/>
      <c r="H1368" s="13">
        <v>1</v>
      </c>
      <c r="I1368" s="40">
        <v>8687.4</v>
      </c>
      <c r="J1368" s="13"/>
      <c r="K1368" s="40"/>
      <c r="L1368" s="13"/>
      <c r="M1368" s="40"/>
      <c r="N1368" s="13"/>
      <c r="O1368" s="40"/>
      <c r="P1368" s="13"/>
      <c r="Q1368" s="40"/>
    </row>
    <row r="1369" spans="1:17" ht="52.15" customHeight="1" x14ac:dyDescent="0.2">
      <c r="A1369" s="367" t="str">
        <f t="shared" si="37"/>
        <v>Зеркало 1500*0,4</v>
      </c>
      <c r="B1369" s="368"/>
      <c r="C1369" s="368"/>
      <c r="D1369" s="369"/>
      <c r="E1369" s="13">
        <v>3208</v>
      </c>
      <c r="F1369" s="13"/>
      <c r="G1369" s="40"/>
      <c r="H1369" s="13">
        <v>1</v>
      </c>
      <c r="I1369" s="40">
        <v>10000</v>
      </c>
      <c r="J1369" s="13"/>
      <c r="K1369" s="40"/>
      <c r="L1369" s="13"/>
      <c r="M1369" s="40"/>
      <c r="N1369" s="13"/>
      <c r="O1369" s="40"/>
      <c r="P1369" s="13"/>
      <c r="Q1369" s="40"/>
    </row>
    <row r="1370" spans="1:17" ht="52.15" customHeight="1" x14ac:dyDescent="0.2">
      <c r="A1370" s="367" t="str">
        <f t="shared" si="37"/>
        <v>Стенд 1200х1000мм (Комната хранения оружия)</v>
      </c>
      <c r="B1370" s="368"/>
      <c r="C1370" s="368"/>
      <c r="D1370" s="369"/>
      <c r="E1370" s="13">
        <v>3209</v>
      </c>
      <c r="F1370" s="13"/>
      <c r="G1370" s="40"/>
      <c r="H1370" s="13">
        <v>1</v>
      </c>
      <c r="I1370" s="40">
        <v>4138.46</v>
      </c>
      <c r="J1370" s="13"/>
      <c r="K1370" s="40"/>
      <c r="L1370" s="13"/>
      <c r="M1370" s="40"/>
      <c r="N1370" s="13"/>
      <c r="O1370" s="40"/>
      <c r="P1370" s="13"/>
      <c r="Q1370" s="40"/>
    </row>
    <row r="1371" spans="1:17" ht="52.15" customHeight="1" x14ac:dyDescent="0.2">
      <c r="A1371" s="367" t="str">
        <f t="shared" si="37"/>
        <v>Стенд 1500х1300мм (Форма одежды)</v>
      </c>
      <c r="B1371" s="368"/>
      <c r="C1371" s="368"/>
      <c r="D1371" s="369"/>
      <c r="E1371" s="13">
        <v>3210</v>
      </c>
      <c r="F1371" s="13"/>
      <c r="G1371" s="40"/>
      <c r="H1371" s="13">
        <v>1</v>
      </c>
      <c r="I1371" s="40">
        <v>8258.2999999999993</v>
      </c>
      <c r="J1371" s="13"/>
      <c r="K1371" s="40"/>
      <c r="L1371" s="13"/>
      <c r="M1371" s="40"/>
      <c r="N1371" s="13"/>
      <c r="O1371" s="40"/>
      <c r="P1371" s="13"/>
      <c r="Q1371" s="40"/>
    </row>
    <row r="1372" spans="1:17" ht="52.15" customHeight="1" x14ac:dyDescent="0.2">
      <c r="A1372" s="367" t="str">
        <f t="shared" si="37"/>
        <v>Стенд 1900х1300мм (Наши караулы)</v>
      </c>
      <c r="B1372" s="368"/>
      <c r="C1372" s="368"/>
      <c r="D1372" s="369"/>
      <c r="E1372" s="13">
        <v>3211</v>
      </c>
      <c r="F1372" s="13"/>
      <c r="G1372" s="40"/>
      <c r="H1372" s="13">
        <v>1</v>
      </c>
      <c r="I1372" s="40">
        <v>12966.4</v>
      </c>
      <c r="J1372" s="13"/>
      <c r="K1372" s="40"/>
      <c r="L1372" s="13"/>
      <c r="M1372" s="40"/>
      <c r="N1372" s="13"/>
      <c r="O1372" s="40"/>
      <c r="P1372" s="13"/>
      <c r="Q1372" s="40"/>
    </row>
    <row r="1373" spans="1:17" ht="52.15" customHeight="1" x14ac:dyDescent="0.2">
      <c r="A1373" s="367" t="str">
        <f t="shared" si="37"/>
        <v>Кулер</v>
      </c>
      <c r="B1373" s="368"/>
      <c r="C1373" s="368"/>
      <c r="D1373" s="369"/>
      <c r="E1373" s="13">
        <v>3212</v>
      </c>
      <c r="F1373" s="13"/>
      <c r="G1373" s="40"/>
      <c r="H1373" s="13">
        <v>1</v>
      </c>
      <c r="I1373" s="40">
        <v>14075.87</v>
      </c>
      <c r="J1373" s="13"/>
      <c r="K1373" s="40"/>
      <c r="L1373" s="13"/>
      <c r="M1373" s="40"/>
      <c r="N1373" s="13"/>
      <c r="O1373" s="40"/>
      <c r="P1373" s="13"/>
      <c r="Q1373" s="40"/>
    </row>
    <row r="1374" spans="1:17" ht="52.15" customHeight="1" x14ac:dyDescent="0.2">
      <c r="A1374" s="367" t="str">
        <f t="shared" si="37"/>
        <v>Кулер</v>
      </c>
      <c r="B1374" s="368"/>
      <c r="C1374" s="368"/>
      <c r="D1374" s="369"/>
      <c r="E1374" s="13">
        <v>3213</v>
      </c>
      <c r="F1374" s="13"/>
      <c r="G1374" s="40"/>
      <c r="H1374" s="13">
        <v>1</v>
      </c>
      <c r="I1374" s="40">
        <v>14816.7</v>
      </c>
      <c r="J1374" s="13"/>
      <c r="K1374" s="40"/>
      <c r="L1374" s="13"/>
      <c r="M1374" s="40"/>
      <c r="N1374" s="13"/>
      <c r="O1374" s="40"/>
      <c r="P1374" s="13"/>
      <c r="Q1374" s="40"/>
    </row>
    <row r="1375" spans="1:17" ht="52.15" customHeight="1" x14ac:dyDescent="0.2">
      <c r="A1375" s="367" t="str">
        <f t="shared" si="37"/>
        <v>Стенд 1500х1300мм (Устав)</v>
      </c>
      <c r="B1375" s="368"/>
      <c r="C1375" s="368"/>
      <c r="D1375" s="369"/>
      <c r="E1375" s="13">
        <v>3214</v>
      </c>
      <c r="F1375" s="13"/>
      <c r="G1375" s="40"/>
      <c r="H1375" s="13">
        <v>1</v>
      </c>
      <c r="I1375" s="40">
        <v>8906.2999999999993</v>
      </c>
      <c r="J1375" s="13"/>
      <c r="K1375" s="40"/>
      <c r="L1375" s="13"/>
      <c r="M1375" s="40"/>
      <c r="N1375" s="13"/>
      <c r="O1375" s="40"/>
      <c r="P1375" s="13"/>
      <c r="Q1375" s="40"/>
    </row>
    <row r="1376" spans="1:17" ht="52.15" customHeight="1" x14ac:dyDescent="0.2">
      <c r="A1376" s="367" t="str">
        <f t="shared" si="37"/>
        <v>Стул  металл-хром,фанера</v>
      </c>
      <c r="B1376" s="368"/>
      <c r="C1376" s="368"/>
      <c r="D1376" s="369"/>
      <c r="E1376" s="13">
        <v>3215</v>
      </c>
      <c r="F1376" s="13"/>
      <c r="G1376" s="40"/>
      <c r="H1376" s="13">
        <v>1</v>
      </c>
      <c r="I1376" s="40">
        <v>4550</v>
      </c>
      <c r="J1376" s="13"/>
      <c r="K1376" s="40"/>
      <c r="L1376" s="13"/>
      <c r="M1376" s="40"/>
      <c r="N1376" s="13"/>
      <c r="O1376" s="40"/>
      <c r="P1376" s="13"/>
      <c r="Q1376" s="40"/>
    </row>
    <row r="1377" spans="1:17" ht="52.15" customHeight="1" x14ac:dyDescent="0.2">
      <c r="A1377" s="367" t="str">
        <f t="shared" si="37"/>
        <v>Стул  металл-хром,фанера</v>
      </c>
      <c r="B1377" s="368"/>
      <c r="C1377" s="368"/>
      <c r="D1377" s="369"/>
      <c r="E1377" s="13">
        <v>3216</v>
      </c>
      <c r="F1377" s="13"/>
      <c r="G1377" s="40"/>
      <c r="H1377" s="13">
        <v>1</v>
      </c>
      <c r="I1377" s="40">
        <v>4550</v>
      </c>
      <c r="J1377" s="13"/>
      <c r="K1377" s="40"/>
      <c r="L1377" s="13"/>
      <c r="M1377" s="40"/>
      <c r="N1377" s="13"/>
      <c r="O1377" s="40"/>
      <c r="P1377" s="13"/>
      <c r="Q1377" s="40"/>
    </row>
    <row r="1378" spans="1:17" ht="52.15" customHeight="1" x14ac:dyDescent="0.2">
      <c r="A1378" s="367" t="str">
        <f t="shared" si="37"/>
        <v>Стул  металл-хром,фанера</v>
      </c>
      <c r="B1378" s="368"/>
      <c r="C1378" s="368"/>
      <c r="D1378" s="369"/>
      <c r="E1378" s="13">
        <v>3217</v>
      </c>
      <c r="F1378" s="13"/>
      <c r="G1378" s="40"/>
      <c r="H1378" s="13">
        <v>1</v>
      </c>
      <c r="I1378" s="40">
        <v>4550</v>
      </c>
      <c r="J1378" s="13"/>
      <c r="K1378" s="40"/>
      <c r="L1378" s="13"/>
      <c r="M1378" s="40"/>
      <c r="N1378" s="13"/>
      <c r="O1378" s="40"/>
      <c r="P1378" s="13"/>
      <c r="Q1378" s="40"/>
    </row>
    <row r="1379" spans="1:17" ht="52.15" customHeight="1" x14ac:dyDescent="0.2">
      <c r="A1379" s="367" t="str">
        <f t="shared" si="37"/>
        <v>Стул  металл-хром,фанера</v>
      </c>
      <c r="B1379" s="368"/>
      <c r="C1379" s="368"/>
      <c r="D1379" s="369"/>
      <c r="E1379" s="13">
        <v>3218</v>
      </c>
      <c r="F1379" s="13"/>
      <c r="G1379" s="40"/>
      <c r="H1379" s="13">
        <v>1</v>
      </c>
      <c r="I1379" s="40">
        <v>4550</v>
      </c>
      <c r="J1379" s="13"/>
      <c r="K1379" s="40"/>
      <c r="L1379" s="13"/>
      <c r="M1379" s="40"/>
      <c r="N1379" s="13"/>
      <c r="O1379" s="40"/>
      <c r="P1379" s="13"/>
      <c r="Q1379" s="40"/>
    </row>
    <row r="1380" spans="1:17" ht="52.15" customHeight="1" x14ac:dyDescent="0.2">
      <c r="A1380" s="367" t="str">
        <f t="shared" si="37"/>
        <v>Стул  металл-хром,фанера</v>
      </c>
      <c r="B1380" s="368"/>
      <c r="C1380" s="368"/>
      <c r="D1380" s="369"/>
      <c r="E1380" s="13">
        <v>3219</v>
      </c>
      <c r="F1380" s="13"/>
      <c r="G1380" s="40"/>
      <c r="H1380" s="13">
        <v>1</v>
      </c>
      <c r="I1380" s="40">
        <v>4550</v>
      </c>
      <c r="J1380" s="13"/>
      <c r="K1380" s="40"/>
      <c r="L1380" s="13"/>
      <c r="M1380" s="40"/>
      <c r="N1380" s="13"/>
      <c r="O1380" s="40"/>
      <c r="P1380" s="13"/>
      <c r="Q1380" s="40"/>
    </row>
    <row r="1381" spans="1:17" ht="52.15" customHeight="1" x14ac:dyDescent="0.2">
      <c r="A1381" s="367" t="str">
        <f t="shared" si="37"/>
        <v>Стул  металл-хром,фанера</v>
      </c>
      <c r="B1381" s="368"/>
      <c r="C1381" s="368"/>
      <c r="D1381" s="369"/>
      <c r="E1381" s="13">
        <v>3220</v>
      </c>
      <c r="F1381" s="13"/>
      <c r="G1381" s="40"/>
      <c r="H1381" s="13">
        <v>1</v>
      </c>
      <c r="I1381" s="40">
        <v>4550</v>
      </c>
      <c r="J1381" s="13"/>
      <c r="K1381" s="40"/>
      <c r="L1381" s="13"/>
      <c r="M1381" s="40"/>
      <c r="N1381" s="13"/>
      <c r="O1381" s="40"/>
      <c r="P1381" s="13"/>
      <c r="Q1381" s="40"/>
    </row>
    <row r="1382" spans="1:17" ht="52.15" customHeight="1" x14ac:dyDescent="0.2">
      <c r="A1382" s="367" t="str">
        <f t="shared" si="37"/>
        <v>Стул  металл-хром,фанера</v>
      </c>
      <c r="B1382" s="368"/>
      <c r="C1382" s="368"/>
      <c r="D1382" s="369"/>
      <c r="E1382" s="13">
        <v>3221</v>
      </c>
      <c r="F1382" s="13"/>
      <c r="G1382" s="40"/>
      <c r="H1382" s="13">
        <v>1</v>
      </c>
      <c r="I1382" s="40">
        <v>4550</v>
      </c>
      <c r="J1382" s="13"/>
      <c r="K1382" s="40"/>
      <c r="L1382" s="13"/>
      <c r="M1382" s="40"/>
      <c r="N1382" s="13"/>
      <c r="O1382" s="40"/>
      <c r="P1382" s="13"/>
      <c r="Q1382" s="40"/>
    </row>
    <row r="1383" spans="1:17" ht="52.15" customHeight="1" x14ac:dyDescent="0.2">
      <c r="A1383" s="367" t="str">
        <f t="shared" si="37"/>
        <v>Стул  металл-хром,фанера</v>
      </c>
      <c r="B1383" s="368"/>
      <c r="C1383" s="368"/>
      <c r="D1383" s="369"/>
      <c r="E1383" s="13">
        <v>3222</v>
      </c>
      <c r="F1383" s="13"/>
      <c r="G1383" s="40"/>
      <c r="H1383" s="13">
        <v>1</v>
      </c>
      <c r="I1383" s="40">
        <v>4550</v>
      </c>
      <c r="J1383" s="13"/>
      <c r="K1383" s="40"/>
      <c r="L1383" s="13"/>
      <c r="M1383" s="40"/>
      <c r="N1383" s="13"/>
      <c r="O1383" s="40"/>
      <c r="P1383" s="13"/>
      <c r="Q1383" s="40"/>
    </row>
    <row r="1384" spans="1:17" ht="52.15" customHeight="1" x14ac:dyDescent="0.2">
      <c r="A1384" s="367" t="str">
        <f t="shared" si="37"/>
        <v>Стул  металл-хром,фанера</v>
      </c>
      <c r="B1384" s="368"/>
      <c r="C1384" s="368"/>
      <c r="D1384" s="369"/>
      <c r="E1384" s="13">
        <v>3223</v>
      </c>
      <c r="F1384" s="13"/>
      <c r="G1384" s="40"/>
      <c r="H1384" s="13">
        <v>1</v>
      </c>
      <c r="I1384" s="40">
        <v>4550</v>
      </c>
      <c r="J1384" s="13"/>
      <c r="K1384" s="40"/>
      <c r="L1384" s="13"/>
      <c r="M1384" s="40"/>
      <c r="N1384" s="13"/>
      <c r="O1384" s="40"/>
      <c r="P1384" s="13"/>
      <c r="Q1384" s="40"/>
    </row>
    <row r="1385" spans="1:17" ht="52.15" customHeight="1" x14ac:dyDescent="0.2">
      <c r="A1385" s="367" t="str">
        <f t="shared" si="37"/>
        <v>Стул  металл-хром,фанера</v>
      </c>
      <c r="B1385" s="368"/>
      <c r="C1385" s="368"/>
      <c r="D1385" s="369"/>
      <c r="E1385" s="13">
        <v>3224</v>
      </c>
      <c r="F1385" s="13"/>
      <c r="G1385" s="40"/>
      <c r="H1385" s="13">
        <v>1</v>
      </c>
      <c r="I1385" s="40">
        <v>4550</v>
      </c>
      <c r="J1385" s="13"/>
      <c r="K1385" s="40"/>
      <c r="L1385" s="13"/>
      <c r="M1385" s="40"/>
      <c r="N1385" s="13"/>
      <c r="O1385" s="40"/>
      <c r="P1385" s="13"/>
      <c r="Q1385" s="40"/>
    </row>
    <row r="1386" spans="1:17" ht="52.15" customHeight="1" x14ac:dyDescent="0.2">
      <c r="A1386" s="367" t="str">
        <f t="shared" si="37"/>
        <v>Стол.Габаритный 700*700*740</v>
      </c>
      <c r="B1386" s="368"/>
      <c r="C1386" s="368"/>
      <c r="D1386" s="369"/>
      <c r="E1386" s="13">
        <v>3225</v>
      </c>
      <c r="F1386" s="13"/>
      <c r="G1386" s="40"/>
      <c r="H1386" s="13">
        <v>1</v>
      </c>
      <c r="I1386" s="40">
        <v>12000</v>
      </c>
      <c r="J1386" s="13"/>
      <c r="K1386" s="40"/>
      <c r="L1386" s="13"/>
      <c r="M1386" s="40"/>
      <c r="N1386" s="13"/>
      <c r="O1386" s="40"/>
      <c r="P1386" s="13"/>
      <c r="Q1386" s="40"/>
    </row>
    <row r="1387" spans="1:17" ht="52.15" customHeight="1" x14ac:dyDescent="0.2">
      <c r="A1387" s="367" t="str">
        <f t="shared" si="37"/>
        <v>Стол.Габаритный 700*700*740</v>
      </c>
      <c r="B1387" s="368"/>
      <c r="C1387" s="368"/>
      <c r="D1387" s="369"/>
      <c r="E1387" s="13">
        <v>3226</v>
      </c>
      <c r="F1387" s="13"/>
      <c r="G1387" s="40"/>
      <c r="H1387" s="13">
        <v>1</v>
      </c>
      <c r="I1387" s="40">
        <v>12000</v>
      </c>
      <c r="J1387" s="13"/>
      <c r="K1387" s="40"/>
      <c r="L1387" s="13"/>
      <c r="M1387" s="40"/>
      <c r="N1387" s="13"/>
      <c r="O1387" s="40"/>
      <c r="P1387" s="13"/>
      <c r="Q1387" s="40"/>
    </row>
    <row r="1388" spans="1:17" ht="52.15" customHeight="1" x14ac:dyDescent="0.2">
      <c r="A1388" s="367" t="str">
        <f t="shared" si="37"/>
        <v>Стол.Габаритный 700*700*740</v>
      </c>
      <c r="B1388" s="368"/>
      <c r="C1388" s="368"/>
      <c r="D1388" s="369"/>
      <c r="E1388" s="13">
        <v>3227</v>
      </c>
      <c r="F1388" s="13"/>
      <c r="G1388" s="40"/>
      <c r="H1388" s="13">
        <v>1</v>
      </c>
      <c r="I1388" s="40">
        <v>12000</v>
      </c>
      <c r="J1388" s="13"/>
      <c r="K1388" s="40"/>
      <c r="L1388" s="13"/>
      <c r="M1388" s="40"/>
      <c r="N1388" s="13"/>
      <c r="O1388" s="40"/>
      <c r="P1388" s="13"/>
      <c r="Q1388" s="40"/>
    </row>
    <row r="1389" spans="1:17" ht="52.15" customHeight="1" x14ac:dyDescent="0.2">
      <c r="A1389" s="367" t="str">
        <f t="shared" si="37"/>
        <v>Стол.Габаритный 700*700*740</v>
      </c>
      <c r="B1389" s="368"/>
      <c r="C1389" s="368"/>
      <c r="D1389" s="369"/>
      <c r="E1389" s="13">
        <v>3228</v>
      </c>
      <c r="F1389" s="13"/>
      <c r="G1389" s="40"/>
      <c r="H1389" s="13">
        <v>1</v>
      </c>
      <c r="I1389" s="40">
        <v>12000</v>
      </c>
      <c r="J1389" s="13"/>
      <c r="K1389" s="40"/>
      <c r="L1389" s="13"/>
      <c r="M1389" s="40"/>
      <c r="N1389" s="13"/>
      <c r="O1389" s="40"/>
      <c r="P1389" s="13"/>
      <c r="Q1389" s="40"/>
    </row>
    <row r="1390" spans="1:17" ht="52.15" customHeight="1" x14ac:dyDescent="0.2">
      <c r="A1390" s="367" t="str">
        <f t="shared" si="37"/>
        <v>Сейф 1</v>
      </c>
      <c r="B1390" s="368"/>
      <c r="C1390" s="368"/>
      <c r="D1390" s="369"/>
      <c r="E1390" s="13">
        <v>3229</v>
      </c>
      <c r="F1390" s="13"/>
      <c r="G1390" s="40"/>
      <c r="H1390" s="13"/>
      <c r="I1390" s="40"/>
      <c r="J1390" s="13"/>
      <c r="K1390" s="40"/>
      <c r="L1390" s="13">
        <v>1</v>
      </c>
      <c r="M1390" s="40">
        <v>15361.92</v>
      </c>
      <c r="N1390" s="13"/>
      <c r="O1390" s="40"/>
      <c r="P1390" s="13"/>
      <c r="Q1390" s="40"/>
    </row>
    <row r="1391" spans="1:17" ht="52.15" customHeight="1" x14ac:dyDescent="0.2">
      <c r="A1391" s="367" t="str">
        <f t="shared" si="37"/>
        <v>Весы электронные</v>
      </c>
      <c r="B1391" s="368"/>
      <c r="C1391" s="368"/>
      <c r="D1391" s="369"/>
      <c r="E1391" s="13">
        <v>3230</v>
      </c>
      <c r="F1391" s="13">
        <v>1</v>
      </c>
      <c r="G1391" s="40">
        <v>11000</v>
      </c>
      <c r="H1391" s="13"/>
      <c r="I1391" s="40"/>
      <c r="J1391" s="13"/>
      <c r="K1391" s="40"/>
      <c r="L1391" s="13"/>
      <c r="M1391" s="40"/>
      <c r="N1391" s="13"/>
      <c r="O1391" s="40"/>
      <c r="P1391" s="13"/>
      <c r="Q1391" s="40"/>
    </row>
    <row r="1392" spans="1:17" ht="52.15" customHeight="1" x14ac:dyDescent="0.2">
      <c r="A1392" s="367" t="str">
        <f t="shared" si="37"/>
        <v>Стол журнальный</v>
      </c>
      <c r="B1392" s="368"/>
      <c r="C1392" s="368"/>
      <c r="D1392" s="369"/>
      <c r="E1392" s="13">
        <v>3231</v>
      </c>
      <c r="F1392" s="13"/>
      <c r="G1392" s="40"/>
      <c r="H1392" s="13">
        <v>1</v>
      </c>
      <c r="I1392" s="40">
        <v>11000</v>
      </c>
      <c r="J1392" s="13"/>
      <c r="K1392" s="40"/>
      <c r="L1392" s="13"/>
      <c r="M1392" s="40"/>
      <c r="N1392" s="13"/>
      <c r="O1392" s="40"/>
      <c r="P1392" s="13"/>
      <c r="Q1392" s="40"/>
    </row>
    <row r="1393" spans="1:17" ht="52.15" customHeight="1" x14ac:dyDescent="0.2">
      <c r="A1393" s="367" t="str">
        <f t="shared" si="37"/>
        <v>Кухонный гарнитур</v>
      </c>
      <c r="B1393" s="368"/>
      <c r="C1393" s="368"/>
      <c r="D1393" s="369"/>
      <c r="E1393" s="13">
        <v>3232</v>
      </c>
      <c r="F1393" s="13"/>
      <c r="G1393" s="40"/>
      <c r="H1393" s="13">
        <v>1</v>
      </c>
      <c r="I1393" s="40">
        <v>30000</v>
      </c>
      <c r="J1393" s="13"/>
      <c r="K1393" s="40"/>
      <c r="L1393" s="13"/>
      <c r="M1393" s="40"/>
      <c r="N1393" s="13"/>
      <c r="O1393" s="40"/>
      <c r="P1393" s="13"/>
      <c r="Q1393" s="40"/>
    </row>
    <row r="1394" spans="1:17" ht="52.15" customHeight="1" x14ac:dyDescent="0.2">
      <c r="A1394" s="367" t="str">
        <f t="shared" ref="A1394:A1457" si="38">A613</f>
        <v>Тумба для МФУ</v>
      </c>
      <c r="B1394" s="368"/>
      <c r="C1394" s="368"/>
      <c r="D1394" s="369"/>
      <c r="E1394" s="13">
        <v>3233</v>
      </c>
      <c r="F1394" s="13"/>
      <c r="G1394" s="40"/>
      <c r="H1394" s="13">
        <v>1</v>
      </c>
      <c r="I1394" s="40">
        <v>6300</v>
      </c>
      <c r="J1394" s="13"/>
      <c r="K1394" s="40"/>
      <c r="L1394" s="13"/>
      <c r="M1394" s="40"/>
      <c r="N1394" s="13"/>
      <c r="O1394" s="40"/>
      <c r="P1394" s="13"/>
      <c r="Q1394" s="40"/>
    </row>
    <row r="1395" spans="1:17" ht="52.15" customHeight="1" x14ac:dyDescent="0.2">
      <c r="A1395" s="367" t="str">
        <f t="shared" si="38"/>
        <v>Стойка ресепшн Прямая.</v>
      </c>
      <c r="B1395" s="368"/>
      <c r="C1395" s="368"/>
      <c r="D1395" s="369"/>
      <c r="E1395" s="13">
        <v>3234</v>
      </c>
      <c r="F1395" s="13"/>
      <c r="G1395" s="40"/>
      <c r="H1395" s="13">
        <v>1</v>
      </c>
      <c r="I1395" s="40">
        <v>25000</v>
      </c>
      <c r="J1395" s="13"/>
      <c r="K1395" s="40"/>
      <c r="L1395" s="13"/>
      <c r="M1395" s="40"/>
      <c r="N1395" s="13"/>
      <c r="O1395" s="40"/>
      <c r="P1395" s="13"/>
      <c r="Q1395" s="40"/>
    </row>
    <row r="1396" spans="1:17" ht="52.15" customHeight="1" x14ac:dyDescent="0.2">
      <c r="A1396" s="367" t="str">
        <f t="shared" si="38"/>
        <v>Стул  металл-хром,фанера</v>
      </c>
      <c r="B1396" s="368"/>
      <c r="C1396" s="368"/>
      <c r="D1396" s="369"/>
      <c r="E1396" s="13">
        <v>3235</v>
      </c>
      <c r="F1396" s="13"/>
      <c r="G1396" s="40"/>
      <c r="H1396" s="13">
        <v>1</v>
      </c>
      <c r="I1396" s="40">
        <v>4550</v>
      </c>
      <c r="J1396" s="13"/>
      <c r="K1396" s="40"/>
      <c r="L1396" s="13"/>
      <c r="M1396" s="40"/>
      <c r="N1396" s="13"/>
      <c r="O1396" s="40"/>
      <c r="P1396" s="13"/>
      <c r="Q1396" s="40"/>
    </row>
    <row r="1397" spans="1:17" ht="52.15" customHeight="1" x14ac:dyDescent="0.2">
      <c r="A1397" s="367" t="str">
        <f t="shared" si="38"/>
        <v>Стул  металл-хром,фанера</v>
      </c>
      <c r="B1397" s="368"/>
      <c r="C1397" s="368"/>
      <c r="D1397" s="369"/>
      <c r="E1397" s="13">
        <v>3236</v>
      </c>
      <c r="F1397" s="13"/>
      <c r="G1397" s="40"/>
      <c r="H1397" s="13">
        <v>1</v>
      </c>
      <c r="I1397" s="40">
        <v>4550</v>
      </c>
      <c r="J1397" s="13"/>
      <c r="K1397" s="40"/>
      <c r="L1397" s="13"/>
      <c r="M1397" s="40"/>
      <c r="N1397" s="13"/>
      <c r="O1397" s="40"/>
      <c r="P1397" s="13"/>
      <c r="Q1397" s="40"/>
    </row>
    <row r="1398" spans="1:17" ht="52.15" customHeight="1" x14ac:dyDescent="0.2">
      <c r="A1398" s="367" t="str">
        <f t="shared" si="38"/>
        <v>Стул  металл-хром,фанера</v>
      </c>
      <c r="B1398" s="368"/>
      <c r="C1398" s="368"/>
      <c r="D1398" s="369"/>
      <c r="E1398" s="13">
        <v>3237</v>
      </c>
      <c r="F1398" s="13"/>
      <c r="G1398" s="40"/>
      <c r="H1398" s="13">
        <v>1</v>
      </c>
      <c r="I1398" s="40">
        <v>4550</v>
      </c>
      <c r="J1398" s="13"/>
      <c r="K1398" s="40"/>
      <c r="L1398" s="13"/>
      <c r="M1398" s="40"/>
      <c r="N1398" s="13"/>
      <c r="O1398" s="40"/>
      <c r="P1398" s="13"/>
      <c r="Q1398" s="40"/>
    </row>
    <row r="1399" spans="1:17" ht="52.15" customHeight="1" x14ac:dyDescent="0.2">
      <c r="A1399" s="367" t="str">
        <f t="shared" si="38"/>
        <v>Информационный стенд</v>
      </c>
      <c r="B1399" s="368"/>
      <c r="C1399" s="368"/>
      <c r="D1399" s="369"/>
      <c r="E1399" s="13">
        <v>3238</v>
      </c>
      <c r="F1399" s="13"/>
      <c r="G1399" s="40"/>
      <c r="H1399" s="13">
        <v>1</v>
      </c>
      <c r="I1399" s="40">
        <v>5500</v>
      </c>
      <c r="J1399" s="13"/>
      <c r="K1399" s="40"/>
      <c r="L1399" s="13"/>
      <c r="M1399" s="40"/>
      <c r="N1399" s="13"/>
      <c r="O1399" s="40"/>
      <c r="P1399" s="13"/>
      <c r="Q1399" s="40"/>
    </row>
    <row r="1400" spans="1:17" ht="52.15" customHeight="1" x14ac:dyDescent="0.2">
      <c r="A1400" s="367" t="str">
        <f t="shared" si="38"/>
        <v>Информационный стенд</v>
      </c>
      <c r="B1400" s="368"/>
      <c r="C1400" s="368"/>
      <c r="D1400" s="369"/>
      <c r="E1400" s="13">
        <v>3239</v>
      </c>
      <c r="F1400" s="13"/>
      <c r="G1400" s="40"/>
      <c r="H1400" s="13">
        <v>1</v>
      </c>
      <c r="I1400" s="40">
        <v>5500</v>
      </c>
      <c r="J1400" s="13"/>
      <c r="K1400" s="40"/>
      <c r="L1400" s="13"/>
      <c r="M1400" s="40"/>
      <c r="N1400" s="13"/>
      <c r="O1400" s="40"/>
      <c r="P1400" s="13"/>
      <c r="Q1400" s="40"/>
    </row>
    <row r="1401" spans="1:17" ht="52.15" customHeight="1" x14ac:dyDescent="0.2">
      <c r="A1401" s="367" t="str">
        <f t="shared" si="38"/>
        <v>Стул  металл-хром,фанера</v>
      </c>
      <c r="B1401" s="368"/>
      <c r="C1401" s="368"/>
      <c r="D1401" s="369"/>
      <c r="E1401" s="13">
        <v>3240</v>
      </c>
      <c r="F1401" s="13"/>
      <c r="G1401" s="40"/>
      <c r="H1401" s="13">
        <v>1</v>
      </c>
      <c r="I1401" s="40">
        <v>4550</v>
      </c>
      <c r="J1401" s="13"/>
      <c r="K1401" s="40"/>
      <c r="L1401" s="13"/>
      <c r="M1401" s="40"/>
      <c r="N1401" s="13"/>
      <c r="O1401" s="40"/>
      <c r="P1401" s="13"/>
      <c r="Q1401" s="40"/>
    </row>
    <row r="1402" spans="1:17" ht="52.15" customHeight="1" x14ac:dyDescent="0.2">
      <c r="A1402" s="367" t="str">
        <f t="shared" si="38"/>
        <v>Стул  металл-хром,фанера</v>
      </c>
      <c r="B1402" s="368"/>
      <c r="C1402" s="368"/>
      <c r="D1402" s="369"/>
      <c r="E1402" s="13">
        <v>3241</v>
      </c>
      <c r="F1402" s="13"/>
      <c r="G1402" s="40"/>
      <c r="H1402" s="13">
        <v>1</v>
      </c>
      <c r="I1402" s="40">
        <v>4550</v>
      </c>
      <c r="J1402" s="13"/>
      <c r="K1402" s="40"/>
      <c r="L1402" s="13"/>
      <c r="M1402" s="40"/>
      <c r="N1402" s="13"/>
      <c r="O1402" s="40"/>
      <c r="P1402" s="13"/>
      <c r="Q1402" s="40"/>
    </row>
    <row r="1403" spans="1:17" ht="52.15" customHeight="1" x14ac:dyDescent="0.2">
      <c r="A1403" s="367" t="str">
        <f t="shared" si="38"/>
        <v>Тумба.</v>
      </c>
      <c r="B1403" s="368"/>
      <c r="C1403" s="368"/>
      <c r="D1403" s="369"/>
      <c r="E1403" s="13">
        <v>3242</v>
      </c>
      <c r="F1403" s="13"/>
      <c r="G1403" s="40"/>
      <c r="H1403" s="13">
        <v>1</v>
      </c>
      <c r="I1403" s="40">
        <v>12000</v>
      </c>
      <c r="J1403" s="13"/>
      <c r="K1403" s="40"/>
      <c r="L1403" s="13"/>
      <c r="M1403" s="40"/>
      <c r="N1403" s="13"/>
      <c r="O1403" s="40"/>
      <c r="P1403" s="13"/>
      <c r="Q1403" s="40"/>
    </row>
    <row r="1404" spans="1:17" ht="52.15" customHeight="1" x14ac:dyDescent="0.2">
      <c r="A1404" s="367" t="str">
        <f t="shared" si="38"/>
        <v>Рулонные жалюзи LUX(ш.1,45, в.1,8 Справа)</v>
      </c>
      <c r="B1404" s="368"/>
      <c r="C1404" s="368"/>
      <c r="D1404" s="369"/>
      <c r="E1404" s="13">
        <v>3243</v>
      </c>
      <c r="F1404" s="13"/>
      <c r="G1404" s="40"/>
      <c r="H1404" s="13">
        <v>1</v>
      </c>
      <c r="I1404" s="40">
        <v>3983.44</v>
      </c>
      <c r="J1404" s="13"/>
      <c r="K1404" s="40"/>
      <c r="L1404" s="13"/>
      <c r="M1404" s="40"/>
      <c r="N1404" s="13"/>
      <c r="O1404" s="40"/>
      <c r="P1404" s="13"/>
      <c r="Q1404" s="40"/>
    </row>
    <row r="1405" spans="1:17" ht="52.15" customHeight="1" x14ac:dyDescent="0.2">
      <c r="A1405" s="367" t="str">
        <f t="shared" si="38"/>
        <v>Рулонные жалюзи LUX(ш.1,5, в.1,9 Слева)</v>
      </c>
      <c r="B1405" s="368"/>
      <c r="C1405" s="368"/>
      <c r="D1405" s="369"/>
      <c r="E1405" s="13">
        <v>3244</v>
      </c>
      <c r="F1405" s="13"/>
      <c r="G1405" s="40"/>
      <c r="H1405" s="13">
        <v>1</v>
      </c>
      <c r="I1405" s="40">
        <v>4250.68</v>
      </c>
      <c r="J1405" s="13"/>
      <c r="K1405" s="40"/>
      <c r="L1405" s="13"/>
      <c r="M1405" s="40"/>
      <c r="N1405" s="13"/>
      <c r="O1405" s="40"/>
      <c r="P1405" s="13"/>
      <c r="Q1405" s="40"/>
    </row>
    <row r="1406" spans="1:17" ht="52.15" customHeight="1" x14ac:dyDescent="0.2">
      <c r="A1406" s="367" t="str">
        <f t="shared" si="38"/>
        <v>Рулонные жалюзи LUX(ш.1,55, в.2,5 Справа)</v>
      </c>
      <c r="B1406" s="368"/>
      <c r="C1406" s="368"/>
      <c r="D1406" s="369"/>
      <c r="E1406" s="13">
        <v>3245</v>
      </c>
      <c r="F1406" s="13"/>
      <c r="G1406" s="40"/>
      <c r="H1406" s="13">
        <v>1</v>
      </c>
      <c r="I1406" s="40">
        <v>5363</v>
      </c>
      <c r="J1406" s="13"/>
      <c r="K1406" s="40"/>
      <c r="L1406" s="13"/>
      <c r="M1406" s="40"/>
      <c r="N1406" s="13"/>
      <c r="O1406" s="40"/>
      <c r="P1406" s="13"/>
      <c r="Q1406" s="40"/>
    </row>
    <row r="1407" spans="1:17" ht="52.15" customHeight="1" x14ac:dyDescent="0.2">
      <c r="A1407" s="367" t="str">
        <f t="shared" si="38"/>
        <v>Рулонные жалюзи LUX(ш.1,55, в.2,5 Справа)</v>
      </c>
      <c r="B1407" s="368"/>
      <c r="C1407" s="368"/>
      <c r="D1407" s="369"/>
      <c r="E1407" s="13">
        <v>3246</v>
      </c>
      <c r="F1407" s="13"/>
      <c r="G1407" s="40"/>
      <c r="H1407" s="13">
        <v>1</v>
      </c>
      <c r="I1407" s="40">
        <v>5363</v>
      </c>
      <c r="J1407" s="13"/>
      <c r="K1407" s="40"/>
      <c r="L1407" s="13"/>
      <c r="M1407" s="40"/>
      <c r="N1407" s="13"/>
      <c r="O1407" s="40"/>
      <c r="P1407" s="13"/>
      <c r="Q1407" s="40"/>
    </row>
    <row r="1408" spans="1:17" ht="52.15" customHeight="1" x14ac:dyDescent="0.2">
      <c r="A1408" s="367" t="str">
        <f t="shared" si="38"/>
        <v>Рулонные жалюзи LUX(ш.1,55, в.2,4 Слева)</v>
      </c>
      <c r="B1408" s="368"/>
      <c r="C1408" s="368"/>
      <c r="D1408" s="369"/>
      <c r="E1408" s="13">
        <v>3247</v>
      </c>
      <c r="F1408" s="13"/>
      <c r="G1408" s="40"/>
      <c r="H1408" s="13">
        <v>1</v>
      </c>
      <c r="I1408" s="40">
        <v>5080.28</v>
      </c>
      <c r="J1408" s="13"/>
      <c r="K1408" s="40"/>
      <c r="L1408" s="13"/>
      <c r="M1408" s="40"/>
      <c r="N1408" s="13"/>
      <c r="O1408" s="40"/>
      <c r="P1408" s="13"/>
      <c r="Q1408" s="40"/>
    </row>
    <row r="1409" spans="1:17" ht="52.15" customHeight="1" x14ac:dyDescent="0.2">
      <c r="A1409" s="367" t="str">
        <f t="shared" si="38"/>
        <v>Рулонные жалюзи LUX(ш.1,55, в.2,4 Слева)</v>
      </c>
      <c r="B1409" s="368"/>
      <c r="C1409" s="368"/>
      <c r="D1409" s="369"/>
      <c r="E1409" s="13">
        <v>3248</v>
      </c>
      <c r="F1409" s="13"/>
      <c r="G1409" s="40"/>
      <c r="H1409" s="13">
        <v>1</v>
      </c>
      <c r="I1409" s="40">
        <v>5080.28</v>
      </c>
      <c r="J1409" s="13"/>
      <c r="K1409" s="40"/>
      <c r="L1409" s="13"/>
      <c r="M1409" s="40"/>
      <c r="N1409" s="13"/>
      <c r="O1409" s="40"/>
      <c r="P1409" s="13"/>
      <c r="Q1409" s="40"/>
    </row>
    <row r="1410" spans="1:17" ht="52.15" customHeight="1" x14ac:dyDescent="0.2">
      <c r="A1410" s="367" t="str">
        <f t="shared" si="38"/>
        <v>Рулонные жалюзи LUX(ш.1,55, в.2,4 Слева)</v>
      </c>
      <c r="B1410" s="368"/>
      <c r="C1410" s="368"/>
      <c r="D1410" s="369"/>
      <c r="E1410" s="13">
        <v>3249</v>
      </c>
      <c r="F1410" s="13"/>
      <c r="G1410" s="40"/>
      <c r="H1410" s="13">
        <v>1</v>
      </c>
      <c r="I1410" s="40">
        <v>5080.28</v>
      </c>
      <c r="J1410" s="13"/>
      <c r="K1410" s="40"/>
      <c r="L1410" s="13"/>
      <c r="M1410" s="40"/>
      <c r="N1410" s="13"/>
      <c r="O1410" s="40"/>
      <c r="P1410" s="13"/>
      <c r="Q1410" s="40"/>
    </row>
    <row r="1411" spans="1:17" ht="52.15" customHeight="1" x14ac:dyDescent="0.2">
      <c r="A1411" s="367" t="str">
        <f t="shared" si="38"/>
        <v>Информационный стенд</v>
      </c>
      <c r="B1411" s="368"/>
      <c r="C1411" s="368"/>
      <c r="D1411" s="369"/>
      <c r="E1411" s="13">
        <v>3250</v>
      </c>
      <c r="F1411" s="13"/>
      <c r="G1411" s="40"/>
      <c r="H1411" s="13">
        <v>1</v>
      </c>
      <c r="I1411" s="40">
        <v>5500</v>
      </c>
      <c r="J1411" s="13"/>
      <c r="K1411" s="40"/>
      <c r="L1411" s="13"/>
      <c r="M1411" s="40"/>
      <c r="N1411" s="13"/>
      <c r="O1411" s="40"/>
      <c r="P1411" s="13"/>
      <c r="Q1411" s="40"/>
    </row>
    <row r="1412" spans="1:17" ht="52.15" customHeight="1" x14ac:dyDescent="0.2">
      <c r="A1412" s="367" t="str">
        <f t="shared" si="38"/>
        <v>Информационный стенд</v>
      </c>
      <c r="B1412" s="368"/>
      <c r="C1412" s="368"/>
      <c r="D1412" s="369"/>
      <c r="E1412" s="13">
        <v>3251</v>
      </c>
      <c r="F1412" s="13"/>
      <c r="G1412" s="40"/>
      <c r="H1412" s="13">
        <v>1</v>
      </c>
      <c r="I1412" s="40">
        <v>5500</v>
      </c>
      <c r="J1412" s="13"/>
      <c r="K1412" s="40"/>
      <c r="L1412" s="13"/>
      <c r="M1412" s="40"/>
      <c r="N1412" s="13"/>
      <c r="O1412" s="40"/>
      <c r="P1412" s="13"/>
      <c r="Q1412" s="40"/>
    </row>
    <row r="1413" spans="1:17" ht="52.15" customHeight="1" x14ac:dyDescent="0.2">
      <c r="A1413" s="367" t="str">
        <f t="shared" si="38"/>
        <v>Информационный стенд</v>
      </c>
      <c r="B1413" s="368"/>
      <c r="C1413" s="368"/>
      <c r="D1413" s="369"/>
      <c r="E1413" s="13">
        <v>3252</v>
      </c>
      <c r="F1413" s="13"/>
      <c r="G1413" s="40"/>
      <c r="H1413" s="13">
        <v>1</v>
      </c>
      <c r="I1413" s="40">
        <v>5500</v>
      </c>
      <c r="J1413" s="13"/>
      <c r="K1413" s="40"/>
      <c r="L1413" s="13"/>
      <c r="M1413" s="40"/>
      <c r="N1413" s="13"/>
      <c r="O1413" s="40"/>
      <c r="P1413" s="13"/>
      <c r="Q1413" s="40"/>
    </row>
    <row r="1414" spans="1:17" ht="52.15" customHeight="1" x14ac:dyDescent="0.2">
      <c r="A1414" s="367" t="str">
        <f t="shared" si="38"/>
        <v>СВЧ (Микроволновая печь)</v>
      </c>
      <c r="B1414" s="368"/>
      <c r="C1414" s="368"/>
      <c r="D1414" s="369"/>
      <c r="E1414" s="13">
        <v>3253</v>
      </c>
      <c r="F1414" s="13"/>
      <c r="G1414" s="40"/>
      <c r="H1414" s="13">
        <v>1</v>
      </c>
      <c r="I1414" s="40">
        <v>6500</v>
      </c>
      <c r="J1414" s="13"/>
      <c r="K1414" s="40"/>
      <c r="L1414" s="13"/>
      <c r="M1414" s="40"/>
      <c r="N1414" s="13"/>
      <c r="O1414" s="40"/>
      <c r="P1414" s="13"/>
      <c r="Q1414" s="40"/>
    </row>
    <row r="1415" spans="1:17" ht="52.15" customHeight="1" x14ac:dyDescent="0.2">
      <c r="A1415" s="367" t="str">
        <f t="shared" si="38"/>
        <v>Кофеварка МСВ-5125</v>
      </c>
      <c r="B1415" s="368"/>
      <c r="C1415" s="368"/>
      <c r="D1415" s="369"/>
      <c r="E1415" s="13">
        <v>3254</v>
      </c>
      <c r="F1415" s="13"/>
      <c r="G1415" s="40"/>
      <c r="H1415" s="13">
        <v>1</v>
      </c>
      <c r="I1415" s="40">
        <v>6900</v>
      </c>
      <c r="J1415" s="13"/>
      <c r="K1415" s="40"/>
      <c r="L1415" s="13"/>
      <c r="M1415" s="40"/>
      <c r="N1415" s="13"/>
      <c r="O1415" s="40"/>
      <c r="P1415" s="13"/>
      <c r="Q1415" s="40"/>
    </row>
    <row r="1416" spans="1:17" ht="52.15" customHeight="1" x14ac:dyDescent="0.2">
      <c r="A1416" s="367" t="str">
        <f t="shared" si="38"/>
        <v>Холодильник 310М20</v>
      </c>
      <c r="B1416" s="368"/>
      <c r="C1416" s="368"/>
      <c r="D1416" s="369"/>
      <c r="E1416" s="13">
        <v>3255</v>
      </c>
      <c r="F1416" s="13"/>
      <c r="G1416" s="40"/>
      <c r="H1416" s="13">
        <v>1</v>
      </c>
      <c r="I1416" s="40">
        <v>16000</v>
      </c>
      <c r="J1416" s="13"/>
      <c r="K1416" s="40"/>
      <c r="L1416" s="13"/>
      <c r="M1416" s="40"/>
      <c r="N1416" s="13"/>
      <c r="O1416" s="40"/>
      <c r="P1416" s="13"/>
      <c r="Q1416" s="40"/>
    </row>
    <row r="1417" spans="1:17" ht="52.15" customHeight="1" x14ac:dyDescent="0.2">
      <c r="A1417" s="367" t="str">
        <f t="shared" si="38"/>
        <v>Варочная поверхность 93320</v>
      </c>
      <c r="B1417" s="368"/>
      <c r="C1417" s="368"/>
      <c r="D1417" s="369"/>
      <c r="E1417" s="13">
        <v>3256</v>
      </c>
      <c r="F1417" s="13"/>
      <c r="G1417" s="40"/>
      <c r="H1417" s="13">
        <v>1</v>
      </c>
      <c r="I1417" s="40">
        <v>13500</v>
      </c>
      <c r="J1417" s="13"/>
      <c r="K1417" s="40"/>
      <c r="L1417" s="13"/>
      <c r="M1417" s="40"/>
      <c r="N1417" s="13"/>
      <c r="O1417" s="40"/>
      <c r="P1417" s="13"/>
      <c r="Q1417" s="40"/>
    </row>
    <row r="1418" spans="1:17" ht="52.15" customHeight="1" x14ac:dyDescent="0.2">
      <c r="A1418" s="367" t="str">
        <f t="shared" si="38"/>
        <v>Стул офисный металл-хром</v>
      </c>
      <c r="B1418" s="368"/>
      <c r="C1418" s="368"/>
      <c r="D1418" s="369"/>
      <c r="E1418" s="13">
        <v>3257</v>
      </c>
      <c r="F1418" s="13"/>
      <c r="G1418" s="40"/>
      <c r="H1418" s="13">
        <v>1</v>
      </c>
      <c r="I1418" s="40">
        <v>10000</v>
      </c>
      <c r="J1418" s="13"/>
      <c r="K1418" s="40"/>
      <c r="L1418" s="13"/>
      <c r="M1418" s="40"/>
      <c r="N1418" s="13"/>
      <c r="O1418" s="40"/>
      <c r="P1418" s="13"/>
      <c r="Q1418" s="40"/>
    </row>
    <row r="1419" spans="1:17" ht="52.15" customHeight="1" x14ac:dyDescent="0.2">
      <c r="A1419" s="367" t="str">
        <f t="shared" si="38"/>
        <v>Скамейка.Габаритный размер 1000*400*450мм</v>
      </c>
      <c r="B1419" s="368"/>
      <c r="C1419" s="368"/>
      <c r="D1419" s="369"/>
      <c r="E1419" s="13">
        <v>3258</v>
      </c>
      <c r="F1419" s="13"/>
      <c r="G1419" s="40"/>
      <c r="H1419" s="13">
        <v>1</v>
      </c>
      <c r="I1419" s="40">
        <v>3800</v>
      </c>
      <c r="J1419" s="13"/>
      <c r="K1419" s="40"/>
      <c r="L1419" s="13"/>
      <c r="M1419" s="40"/>
      <c r="N1419" s="13"/>
      <c r="O1419" s="40"/>
      <c r="P1419" s="13"/>
      <c r="Q1419" s="40"/>
    </row>
    <row r="1420" spans="1:17" ht="52.15" customHeight="1" x14ac:dyDescent="0.2">
      <c r="A1420" s="367" t="str">
        <f t="shared" si="38"/>
        <v>Скамейка.Габаритный размер 1000*400*450мм</v>
      </c>
      <c r="B1420" s="368"/>
      <c r="C1420" s="368"/>
      <c r="D1420" s="369"/>
      <c r="E1420" s="13">
        <v>3259</v>
      </c>
      <c r="F1420" s="13"/>
      <c r="G1420" s="40"/>
      <c r="H1420" s="13">
        <v>1</v>
      </c>
      <c r="I1420" s="40">
        <v>3800</v>
      </c>
      <c r="J1420" s="13"/>
      <c r="K1420" s="40"/>
      <c r="L1420" s="13"/>
      <c r="M1420" s="40"/>
      <c r="N1420" s="13"/>
      <c r="O1420" s="40"/>
      <c r="P1420" s="13"/>
      <c r="Q1420" s="40"/>
    </row>
    <row r="1421" spans="1:17" ht="52.15" customHeight="1" x14ac:dyDescent="0.2">
      <c r="A1421" s="367" t="str">
        <f t="shared" si="38"/>
        <v>Скамейка.Габаритный размер 1000*400*450мм</v>
      </c>
      <c r="B1421" s="368"/>
      <c r="C1421" s="368"/>
      <c r="D1421" s="369"/>
      <c r="E1421" s="13">
        <v>3260</v>
      </c>
      <c r="F1421" s="13"/>
      <c r="G1421" s="40"/>
      <c r="H1421" s="13">
        <v>1</v>
      </c>
      <c r="I1421" s="40">
        <v>3800</v>
      </c>
      <c r="J1421" s="13"/>
      <c r="K1421" s="40"/>
      <c r="L1421" s="13"/>
      <c r="M1421" s="40"/>
      <c r="N1421" s="13"/>
      <c r="O1421" s="40"/>
      <c r="P1421" s="13"/>
      <c r="Q1421" s="40"/>
    </row>
    <row r="1422" spans="1:17" ht="52.15" customHeight="1" x14ac:dyDescent="0.2">
      <c r="A1422" s="367" t="str">
        <f t="shared" si="38"/>
        <v>Скамейка.Габаритный размер 1000*400*450мм</v>
      </c>
      <c r="B1422" s="368"/>
      <c r="C1422" s="368"/>
      <c r="D1422" s="369"/>
      <c r="E1422" s="13">
        <v>3261</v>
      </c>
      <c r="F1422" s="13"/>
      <c r="G1422" s="40"/>
      <c r="H1422" s="13">
        <v>1</v>
      </c>
      <c r="I1422" s="40">
        <v>3800</v>
      </c>
      <c r="J1422" s="13"/>
      <c r="K1422" s="40"/>
      <c r="L1422" s="13"/>
      <c r="M1422" s="40"/>
      <c r="N1422" s="13"/>
      <c r="O1422" s="40"/>
      <c r="P1422" s="13"/>
      <c r="Q1422" s="40"/>
    </row>
    <row r="1423" spans="1:17" ht="52.15" customHeight="1" x14ac:dyDescent="0.2">
      <c r="A1423" s="367" t="str">
        <f t="shared" si="38"/>
        <v>Скамейка.Габаритный размер 1000*400*450мм</v>
      </c>
      <c r="B1423" s="368"/>
      <c r="C1423" s="368"/>
      <c r="D1423" s="369"/>
      <c r="E1423" s="13">
        <v>3262</v>
      </c>
      <c r="F1423" s="13"/>
      <c r="G1423" s="40"/>
      <c r="H1423" s="13">
        <v>1</v>
      </c>
      <c r="I1423" s="40">
        <v>3800</v>
      </c>
      <c r="J1423" s="13"/>
      <c r="K1423" s="40"/>
      <c r="L1423" s="13"/>
      <c r="M1423" s="40"/>
      <c r="N1423" s="13"/>
      <c r="O1423" s="40"/>
      <c r="P1423" s="13"/>
      <c r="Q1423" s="40"/>
    </row>
    <row r="1424" spans="1:17" ht="52.15" customHeight="1" x14ac:dyDescent="0.2">
      <c r="A1424" s="367" t="str">
        <f t="shared" si="38"/>
        <v>Скамейка.Габаритный размер 1000*400*450мм</v>
      </c>
      <c r="B1424" s="368"/>
      <c r="C1424" s="368"/>
      <c r="D1424" s="369"/>
      <c r="E1424" s="13">
        <v>3263</v>
      </c>
      <c r="F1424" s="13"/>
      <c r="G1424" s="40"/>
      <c r="H1424" s="13">
        <v>1</v>
      </c>
      <c r="I1424" s="40">
        <v>3800</v>
      </c>
      <c r="J1424" s="13"/>
      <c r="K1424" s="40"/>
      <c r="L1424" s="13"/>
      <c r="M1424" s="40"/>
      <c r="N1424" s="13"/>
      <c r="O1424" s="40"/>
      <c r="P1424" s="13"/>
      <c r="Q1424" s="40"/>
    </row>
    <row r="1425" spans="1:17" ht="52.15" customHeight="1" x14ac:dyDescent="0.2">
      <c r="A1425" s="367" t="str">
        <f t="shared" si="38"/>
        <v>Скамейка.Габаритный размер 1000*400*450мм</v>
      </c>
      <c r="B1425" s="368"/>
      <c r="C1425" s="368"/>
      <c r="D1425" s="369"/>
      <c r="E1425" s="13">
        <v>3264</v>
      </c>
      <c r="F1425" s="13"/>
      <c r="G1425" s="40"/>
      <c r="H1425" s="13">
        <v>1</v>
      </c>
      <c r="I1425" s="40">
        <v>3800</v>
      </c>
      <c r="J1425" s="13"/>
      <c r="K1425" s="40"/>
      <c r="L1425" s="13"/>
      <c r="M1425" s="40"/>
      <c r="N1425" s="13"/>
      <c r="O1425" s="40"/>
      <c r="P1425" s="13"/>
      <c r="Q1425" s="40"/>
    </row>
    <row r="1426" spans="1:17" ht="52.15" customHeight="1" x14ac:dyDescent="0.2">
      <c r="A1426" s="367" t="str">
        <f t="shared" si="38"/>
        <v>Скамейка.Габаритный размер 1000*400*450мм</v>
      </c>
      <c r="B1426" s="368"/>
      <c r="C1426" s="368"/>
      <c r="D1426" s="369"/>
      <c r="E1426" s="13">
        <v>3265</v>
      </c>
      <c r="F1426" s="13"/>
      <c r="G1426" s="40"/>
      <c r="H1426" s="13">
        <v>1</v>
      </c>
      <c r="I1426" s="40">
        <v>3800</v>
      </c>
      <c r="J1426" s="13"/>
      <c r="K1426" s="40"/>
      <c r="L1426" s="13"/>
      <c r="M1426" s="40"/>
      <c r="N1426" s="13"/>
      <c r="O1426" s="40"/>
      <c r="P1426" s="13"/>
      <c r="Q1426" s="40"/>
    </row>
    <row r="1427" spans="1:17" ht="52.15" customHeight="1" x14ac:dyDescent="0.2">
      <c r="A1427" s="367" t="str">
        <f t="shared" si="38"/>
        <v>Скамейка.Габаритный размер 1000*400*450мм</v>
      </c>
      <c r="B1427" s="368"/>
      <c r="C1427" s="368"/>
      <c r="D1427" s="369"/>
      <c r="E1427" s="13">
        <v>3266</v>
      </c>
      <c r="F1427" s="13"/>
      <c r="G1427" s="40"/>
      <c r="H1427" s="13">
        <v>1</v>
      </c>
      <c r="I1427" s="40">
        <v>3800</v>
      </c>
      <c r="J1427" s="13"/>
      <c r="K1427" s="40"/>
      <c r="L1427" s="13"/>
      <c r="M1427" s="40"/>
      <c r="N1427" s="13"/>
      <c r="O1427" s="40"/>
      <c r="P1427" s="13"/>
      <c r="Q1427" s="40"/>
    </row>
    <row r="1428" spans="1:17" ht="52.15" customHeight="1" x14ac:dyDescent="0.2">
      <c r="A1428" s="367" t="str">
        <f t="shared" si="38"/>
        <v>Скамейка.Габаритный размер 1000*400*450мм</v>
      </c>
      <c r="B1428" s="368"/>
      <c r="C1428" s="368"/>
      <c r="D1428" s="369"/>
      <c r="E1428" s="13">
        <v>3267</v>
      </c>
      <c r="F1428" s="13"/>
      <c r="G1428" s="40"/>
      <c r="H1428" s="13">
        <v>1</v>
      </c>
      <c r="I1428" s="40">
        <v>3800</v>
      </c>
      <c r="J1428" s="13"/>
      <c r="K1428" s="40"/>
      <c r="L1428" s="13"/>
      <c r="M1428" s="40"/>
      <c r="N1428" s="13"/>
      <c r="O1428" s="40"/>
      <c r="P1428" s="13"/>
      <c r="Q1428" s="40"/>
    </row>
    <row r="1429" spans="1:17" ht="52.15" customHeight="1" x14ac:dyDescent="0.2">
      <c r="A1429" s="367" t="str">
        <f t="shared" si="38"/>
        <v>Скамейка.Габаритный размер 1000*400*450мм</v>
      </c>
      <c r="B1429" s="368"/>
      <c r="C1429" s="368"/>
      <c r="D1429" s="369"/>
      <c r="E1429" s="13">
        <v>3268</v>
      </c>
      <c r="F1429" s="13"/>
      <c r="G1429" s="40"/>
      <c r="H1429" s="13">
        <v>1</v>
      </c>
      <c r="I1429" s="40">
        <v>3800</v>
      </c>
      <c r="J1429" s="13"/>
      <c r="K1429" s="40"/>
      <c r="L1429" s="13"/>
      <c r="M1429" s="40"/>
      <c r="N1429" s="13"/>
      <c r="O1429" s="40"/>
      <c r="P1429" s="13"/>
      <c r="Q1429" s="40"/>
    </row>
    <row r="1430" spans="1:17" ht="52.15" customHeight="1" x14ac:dyDescent="0.2">
      <c r="A1430" s="367" t="str">
        <f t="shared" si="38"/>
        <v>Шкафы кабинки (с ключом)</v>
      </c>
      <c r="B1430" s="368"/>
      <c r="C1430" s="368"/>
      <c r="D1430" s="369"/>
      <c r="E1430" s="13">
        <v>3269</v>
      </c>
      <c r="F1430" s="13"/>
      <c r="G1430" s="40"/>
      <c r="H1430" s="13">
        <v>1</v>
      </c>
      <c r="I1430" s="40">
        <v>5000</v>
      </c>
      <c r="J1430" s="13"/>
      <c r="K1430" s="40"/>
      <c r="L1430" s="13"/>
      <c r="M1430" s="40"/>
      <c r="N1430" s="13"/>
      <c r="O1430" s="40"/>
      <c r="P1430" s="13"/>
      <c r="Q1430" s="40"/>
    </row>
    <row r="1431" spans="1:17" ht="52.15" customHeight="1" x14ac:dyDescent="0.2">
      <c r="A1431" s="367" t="str">
        <f t="shared" si="38"/>
        <v>Шкафы кабинки (с ключом)</v>
      </c>
      <c r="B1431" s="368"/>
      <c r="C1431" s="368"/>
      <c r="D1431" s="369"/>
      <c r="E1431" s="13">
        <v>3270</v>
      </c>
      <c r="F1431" s="13"/>
      <c r="G1431" s="40"/>
      <c r="H1431" s="13">
        <v>1</v>
      </c>
      <c r="I1431" s="40">
        <v>5000</v>
      </c>
      <c r="J1431" s="13"/>
      <c r="K1431" s="40"/>
      <c r="L1431" s="13"/>
      <c r="M1431" s="40"/>
      <c r="N1431" s="13"/>
      <c r="O1431" s="40"/>
      <c r="P1431" s="13"/>
      <c r="Q1431" s="40"/>
    </row>
    <row r="1432" spans="1:17" ht="52.15" customHeight="1" x14ac:dyDescent="0.2">
      <c r="A1432" s="367" t="str">
        <f t="shared" si="38"/>
        <v>Шкафы кабинки (с ключом)</v>
      </c>
      <c r="B1432" s="368"/>
      <c r="C1432" s="368"/>
      <c r="D1432" s="369"/>
      <c r="E1432" s="13">
        <v>3271</v>
      </c>
      <c r="F1432" s="13"/>
      <c r="G1432" s="40"/>
      <c r="H1432" s="13">
        <v>1</v>
      </c>
      <c r="I1432" s="40">
        <v>5000</v>
      </c>
      <c r="J1432" s="13"/>
      <c r="K1432" s="40"/>
      <c r="L1432" s="13"/>
      <c r="M1432" s="40"/>
      <c r="N1432" s="13"/>
      <c r="O1432" s="40"/>
      <c r="P1432" s="13"/>
      <c r="Q1432" s="40"/>
    </row>
    <row r="1433" spans="1:17" ht="52.15" customHeight="1" x14ac:dyDescent="0.2">
      <c r="A1433" s="367" t="str">
        <f t="shared" si="38"/>
        <v>Шкафы кабинки (с ключом)</v>
      </c>
      <c r="B1433" s="368"/>
      <c r="C1433" s="368"/>
      <c r="D1433" s="369"/>
      <c r="E1433" s="13">
        <v>3272</v>
      </c>
      <c r="F1433" s="13"/>
      <c r="G1433" s="40"/>
      <c r="H1433" s="13">
        <v>1</v>
      </c>
      <c r="I1433" s="40">
        <v>5000</v>
      </c>
      <c r="J1433" s="13"/>
      <c r="K1433" s="40"/>
      <c r="L1433" s="13"/>
      <c r="M1433" s="40"/>
      <c r="N1433" s="13"/>
      <c r="O1433" s="40"/>
      <c r="P1433" s="13"/>
      <c r="Q1433" s="40"/>
    </row>
    <row r="1434" spans="1:17" ht="52.15" customHeight="1" x14ac:dyDescent="0.2">
      <c r="A1434" s="367" t="str">
        <f t="shared" si="38"/>
        <v>Шкафы кабинки (с ключом)</v>
      </c>
      <c r="B1434" s="368"/>
      <c r="C1434" s="368"/>
      <c r="D1434" s="369"/>
      <c r="E1434" s="13">
        <v>3273</v>
      </c>
      <c r="F1434" s="13"/>
      <c r="G1434" s="40"/>
      <c r="H1434" s="13">
        <v>1</v>
      </c>
      <c r="I1434" s="40">
        <v>5000</v>
      </c>
      <c r="J1434" s="13"/>
      <c r="K1434" s="40"/>
      <c r="L1434" s="13"/>
      <c r="M1434" s="40"/>
      <c r="N1434" s="13"/>
      <c r="O1434" s="40"/>
      <c r="P1434" s="13"/>
      <c r="Q1434" s="40"/>
    </row>
    <row r="1435" spans="1:17" ht="52.15" customHeight="1" x14ac:dyDescent="0.2">
      <c r="A1435" s="367" t="str">
        <f t="shared" si="38"/>
        <v>Шкафы кабинки (с ключом)</v>
      </c>
      <c r="B1435" s="368"/>
      <c r="C1435" s="368"/>
      <c r="D1435" s="369"/>
      <c r="E1435" s="13">
        <v>3274</v>
      </c>
      <c r="F1435" s="13"/>
      <c r="G1435" s="40"/>
      <c r="H1435" s="13">
        <v>1</v>
      </c>
      <c r="I1435" s="40">
        <v>5000</v>
      </c>
      <c r="J1435" s="13"/>
      <c r="K1435" s="40"/>
      <c r="L1435" s="13"/>
      <c r="M1435" s="40"/>
      <c r="N1435" s="13"/>
      <c r="O1435" s="40"/>
      <c r="P1435" s="13"/>
      <c r="Q1435" s="40"/>
    </row>
    <row r="1436" spans="1:17" ht="52.15" customHeight="1" x14ac:dyDescent="0.2">
      <c r="A1436" s="367" t="str">
        <f t="shared" si="38"/>
        <v>Шкафы кабинки (с ключом)</v>
      </c>
      <c r="B1436" s="368"/>
      <c r="C1436" s="368"/>
      <c r="D1436" s="369"/>
      <c r="E1436" s="13">
        <v>3275</v>
      </c>
      <c r="F1436" s="13"/>
      <c r="G1436" s="40"/>
      <c r="H1436" s="13">
        <v>1</v>
      </c>
      <c r="I1436" s="40">
        <v>5000</v>
      </c>
      <c r="J1436" s="13"/>
      <c r="K1436" s="40"/>
      <c r="L1436" s="13"/>
      <c r="M1436" s="40"/>
      <c r="N1436" s="13"/>
      <c r="O1436" s="40"/>
      <c r="P1436" s="13"/>
      <c r="Q1436" s="40"/>
    </row>
    <row r="1437" spans="1:17" ht="52.15" customHeight="1" x14ac:dyDescent="0.2">
      <c r="A1437" s="367" t="str">
        <f t="shared" si="38"/>
        <v>Шкафы кабинки (с ключом)</v>
      </c>
      <c r="B1437" s="368"/>
      <c r="C1437" s="368"/>
      <c r="D1437" s="369"/>
      <c r="E1437" s="13">
        <v>3276</v>
      </c>
      <c r="F1437" s="13"/>
      <c r="G1437" s="40"/>
      <c r="H1437" s="13">
        <v>1</v>
      </c>
      <c r="I1437" s="40">
        <v>5000</v>
      </c>
      <c r="J1437" s="13"/>
      <c r="K1437" s="40"/>
      <c r="L1437" s="13"/>
      <c r="M1437" s="40"/>
      <c r="N1437" s="13"/>
      <c r="O1437" s="40"/>
      <c r="P1437" s="13"/>
      <c r="Q1437" s="40"/>
    </row>
    <row r="1438" spans="1:17" ht="52.15" customHeight="1" x14ac:dyDescent="0.2">
      <c r="A1438" s="367" t="str">
        <f t="shared" si="38"/>
        <v>Шкафы кабинки (с ключом)</v>
      </c>
      <c r="B1438" s="368"/>
      <c r="C1438" s="368"/>
      <c r="D1438" s="369"/>
      <c r="E1438" s="13">
        <v>3277</v>
      </c>
      <c r="F1438" s="13"/>
      <c r="G1438" s="40"/>
      <c r="H1438" s="13">
        <v>1</v>
      </c>
      <c r="I1438" s="40">
        <v>5000</v>
      </c>
      <c r="J1438" s="13"/>
      <c r="K1438" s="40"/>
      <c r="L1438" s="13"/>
      <c r="M1438" s="40"/>
      <c r="N1438" s="13"/>
      <c r="O1438" s="40"/>
      <c r="P1438" s="13"/>
      <c r="Q1438" s="40"/>
    </row>
    <row r="1439" spans="1:17" ht="52.15" customHeight="1" x14ac:dyDescent="0.2">
      <c r="A1439" s="367" t="str">
        <f t="shared" si="38"/>
        <v>Шкафы кабинки (с ключом)</v>
      </c>
      <c r="B1439" s="368"/>
      <c r="C1439" s="368"/>
      <c r="D1439" s="369"/>
      <c r="E1439" s="13">
        <v>3278</v>
      </c>
      <c r="F1439" s="13"/>
      <c r="G1439" s="40"/>
      <c r="H1439" s="13">
        <v>1</v>
      </c>
      <c r="I1439" s="40">
        <v>5000</v>
      </c>
      <c r="J1439" s="13"/>
      <c r="K1439" s="40"/>
      <c r="L1439" s="13"/>
      <c r="M1439" s="40"/>
      <c r="N1439" s="13"/>
      <c r="O1439" s="40"/>
      <c r="P1439" s="13"/>
      <c r="Q1439" s="40"/>
    </row>
    <row r="1440" spans="1:17" ht="52.15" customHeight="1" x14ac:dyDescent="0.2">
      <c r="A1440" s="367" t="str">
        <f t="shared" si="38"/>
        <v>Шкафы кабинки (с ключом)</v>
      </c>
      <c r="B1440" s="368"/>
      <c r="C1440" s="368"/>
      <c r="D1440" s="369"/>
      <c r="E1440" s="13">
        <v>3279</v>
      </c>
      <c r="F1440" s="13"/>
      <c r="G1440" s="40"/>
      <c r="H1440" s="13">
        <v>1</v>
      </c>
      <c r="I1440" s="40">
        <v>5000</v>
      </c>
      <c r="J1440" s="13"/>
      <c r="K1440" s="40"/>
      <c r="L1440" s="13"/>
      <c r="M1440" s="40"/>
      <c r="N1440" s="13"/>
      <c r="O1440" s="40"/>
      <c r="P1440" s="13"/>
      <c r="Q1440" s="40"/>
    </row>
    <row r="1441" spans="1:17" ht="52.15" customHeight="1" x14ac:dyDescent="0.2">
      <c r="A1441" s="367" t="str">
        <f t="shared" si="38"/>
        <v>Шкафы кабинки (с ключом)</v>
      </c>
      <c r="B1441" s="368"/>
      <c r="C1441" s="368"/>
      <c r="D1441" s="369"/>
      <c r="E1441" s="13">
        <v>3280</v>
      </c>
      <c r="F1441" s="13"/>
      <c r="G1441" s="40"/>
      <c r="H1441" s="13">
        <v>1</v>
      </c>
      <c r="I1441" s="40">
        <v>5000</v>
      </c>
      <c r="J1441" s="13"/>
      <c r="K1441" s="40"/>
      <c r="L1441" s="13"/>
      <c r="M1441" s="40"/>
      <c r="N1441" s="13"/>
      <c r="O1441" s="40"/>
      <c r="P1441" s="13"/>
      <c r="Q1441" s="40"/>
    </row>
    <row r="1442" spans="1:17" ht="52.15" customHeight="1" x14ac:dyDescent="0.2">
      <c r="A1442" s="367" t="str">
        <f t="shared" si="38"/>
        <v>Шкафы кабинки (с ключом)</v>
      </c>
      <c r="B1442" s="368"/>
      <c r="C1442" s="368"/>
      <c r="D1442" s="369"/>
      <c r="E1442" s="13">
        <v>3281</v>
      </c>
      <c r="F1442" s="13"/>
      <c r="G1442" s="40"/>
      <c r="H1442" s="13">
        <v>1</v>
      </c>
      <c r="I1442" s="40">
        <v>5000</v>
      </c>
      <c r="J1442" s="13"/>
      <c r="K1442" s="40"/>
      <c r="L1442" s="13"/>
      <c r="M1442" s="40"/>
      <c r="N1442" s="13"/>
      <c r="O1442" s="40"/>
      <c r="P1442" s="13"/>
      <c r="Q1442" s="40"/>
    </row>
    <row r="1443" spans="1:17" ht="52.15" customHeight="1" x14ac:dyDescent="0.2">
      <c r="A1443" s="367" t="str">
        <f t="shared" si="38"/>
        <v>Шкафы кабинки (с ключом)</v>
      </c>
      <c r="B1443" s="368"/>
      <c r="C1443" s="368"/>
      <c r="D1443" s="369"/>
      <c r="E1443" s="13">
        <v>3282</v>
      </c>
      <c r="F1443" s="13"/>
      <c r="G1443" s="40"/>
      <c r="H1443" s="13">
        <v>1</v>
      </c>
      <c r="I1443" s="40">
        <v>5000</v>
      </c>
      <c r="J1443" s="13"/>
      <c r="K1443" s="40"/>
      <c r="L1443" s="13"/>
      <c r="M1443" s="40"/>
      <c r="N1443" s="13"/>
      <c r="O1443" s="40"/>
      <c r="P1443" s="13"/>
      <c r="Q1443" s="40"/>
    </row>
    <row r="1444" spans="1:17" ht="52.15" customHeight="1" x14ac:dyDescent="0.2">
      <c r="A1444" s="367" t="str">
        <f t="shared" si="38"/>
        <v>Шкафы кабинки (с ключом)</v>
      </c>
      <c r="B1444" s="368"/>
      <c r="C1444" s="368"/>
      <c r="D1444" s="369"/>
      <c r="E1444" s="13">
        <v>3283</v>
      </c>
      <c r="F1444" s="13"/>
      <c r="G1444" s="40"/>
      <c r="H1444" s="13">
        <v>1</v>
      </c>
      <c r="I1444" s="40">
        <v>5000</v>
      </c>
      <c r="J1444" s="13"/>
      <c r="K1444" s="40"/>
      <c r="L1444" s="13"/>
      <c r="M1444" s="40"/>
      <c r="N1444" s="13"/>
      <c r="O1444" s="40"/>
      <c r="P1444" s="13"/>
      <c r="Q1444" s="40"/>
    </row>
    <row r="1445" spans="1:17" ht="52.15" customHeight="1" x14ac:dyDescent="0.2">
      <c r="A1445" s="367" t="str">
        <f t="shared" si="38"/>
        <v>Шкафы кабинки (с ключом)</v>
      </c>
      <c r="B1445" s="368"/>
      <c r="C1445" s="368"/>
      <c r="D1445" s="369"/>
      <c r="E1445" s="13">
        <v>3284</v>
      </c>
      <c r="F1445" s="13"/>
      <c r="G1445" s="40"/>
      <c r="H1445" s="13">
        <v>1</v>
      </c>
      <c r="I1445" s="40">
        <v>5000</v>
      </c>
      <c r="J1445" s="13"/>
      <c r="K1445" s="40"/>
      <c r="L1445" s="13"/>
      <c r="M1445" s="40"/>
      <c r="N1445" s="13"/>
      <c r="O1445" s="40"/>
      <c r="P1445" s="13"/>
      <c r="Q1445" s="40"/>
    </row>
    <row r="1446" spans="1:17" ht="52.15" customHeight="1" x14ac:dyDescent="0.2">
      <c r="A1446" s="367" t="str">
        <f t="shared" si="38"/>
        <v>Шкафы кабинки (с ключом)</v>
      </c>
      <c r="B1446" s="368"/>
      <c r="C1446" s="368"/>
      <c r="D1446" s="369"/>
      <c r="E1446" s="13">
        <v>3285</v>
      </c>
      <c r="F1446" s="13"/>
      <c r="G1446" s="40"/>
      <c r="H1446" s="13">
        <v>1</v>
      </c>
      <c r="I1446" s="40">
        <v>5000</v>
      </c>
      <c r="J1446" s="13"/>
      <c r="K1446" s="40"/>
      <c r="L1446" s="13"/>
      <c r="M1446" s="40"/>
      <c r="N1446" s="13"/>
      <c r="O1446" s="40"/>
      <c r="P1446" s="13"/>
      <c r="Q1446" s="40"/>
    </row>
    <row r="1447" spans="1:17" ht="52.15" customHeight="1" x14ac:dyDescent="0.2">
      <c r="A1447" s="367" t="str">
        <f t="shared" si="38"/>
        <v>Шкафы кабинки (с ключом)</v>
      </c>
      <c r="B1447" s="368"/>
      <c r="C1447" s="368"/>
      <c r="D1447" s="369"/>
      <c r="E1447" s="13">
        <v>3286</v>
      </c>
      <c r="F1447" s="13"/>
      <c r="G1447" s="40"/>
      <c r="H1447" s="13">
        <v>1</v>
      </c>
      <c r="I1447" s="40">
        <v>5000</v>
      </c>
      <c r="J1447" s="13"/>
      <c r="K1447" s="40"/>
      <c r="L1447" s="13"/>
      <c r="M1447" s="40"/>
      <c r="N1447" s="13"/>
      <c r="O1447" s="40"/>
      <c r="P1447" s="13"/>
      <c r="Q1447" s="40"/>
    </row>
    <row r="1448" spans="1:17" ht="52.15" customHeight="1" x14ac:dyDescent="0.2">
      <c r="A1448" s="367" t="str">
        <f t="shared" si="38"/>
        <v>Диван,габаритные размеры 1800*880*660</v>
      </c>
      <c r="B1448" s="368"/>
      <c r="C1448" s="368"/>
      <c r="D1448" s="369"/>
      <c r="E1448" s="13">
        <v>3287</v>
      </c>
      <c r="F1448" s="13"/>
      <c r="G1448" s="40"/>
      <c r="H1448" s="13">
        <v>1</v>
      </c>
      <c r="I1448" s="40">
        <v>28000</v>
      </c>
      <c r="J1448" s="13"/>
      <c r="K1448" s="40"/>
      <c r="L1448" s="13"/>
      <c r="M1448" s="40"/>
      <c r="N1448" s="13"/>
      <c r="O1448" s="40"/>
      <c r="P1448" s="13"/>
      <c r="Q1448" s="40"/>
    </row>
    <row r="1449" spans="1:17" ht="52.15" customHeight="1" x14ac:dyDescent="0.2">
      <c r="A1449" s="367" t="str">
        <f t="shared" si="38"/>
        <v>Стеллаж</v>
      </c>
      <c r="B1449" s="368"/>
      <c r="C1449" s="368"/>
      <c r="D1449" s="369"/>
      <c r="E1449" s="13">
        <v>3288</v>
      </c>
      <c r="F1449" s="13"/>
      <c r="G1449" s="40"/>
      <c r="H1449" s="13">
        <v>1</v>
      </c>
      <c r="I1449" s="40">
        <v>8049</v>
      </c>
      <c r="J1449" s="13"/>
      <c r="K1449" s="40"/>
      <c r="L1449" s="13"/>
      <c r="M1449" s="40"/>
      <c r="N1449" s="13"/>
      <c r="O1449" s="40"/>
      <c r="P1449" s="13"/>
      <c r="Q1449" s="40"/>
    </row>
    <row r="1450" spans="1:17" ht="52.15" customHeight="1" x14ac:dyDescent="0.2">
      <c r="A1450" s="367" t="str">
        <f t="shared" si="38"/>
        <v>Стеллаж</v>
      </c>
      <c r="B1450" s="368"/>
      <c r="C1450" s="368"/>
      <c r="D1450" s="369"/>
      <c r="E1450" s="13">
        <v>3289</v>
      </c>
      <c r="F1450" s="13"/>
      <c r="G1450" s="40"/>
      <c r="H1450" s="13">
        <v>1</v>
      </c>
      <c r="I1450" s="40">
        <v>8049</v>
      </c>
      <c r="J1450" s="13"/>
      <c r="K1450" s="40"/>
      <c r="L1450" s="13"/>
      <c r="M1450" s="40"/>
      <c r="N1450" s="13"/>
      <c r="O1450" s="40"/>
      <c r="P1450" s="13"/>
      <c r="Q1450" s="40"/>
    </row>
    <row r="1451" spans="1:17" ht="52.15" customHeight="1" x14ac:dyDescent="0.2">
      <c r="A1451" s="367" t="str">
        <f t="shared" si="38"/>
        <v>Сушилка для рук Ksitex M-7777 JET скоростная</v>
      </c>
      <c r="B1451" s="368"/>
      <c r="C1451" s="368"/>
      <c r="D1451" s="369"/>
      <c r="E1451" s="13">
        <v>3290</v>
      </c>
      <c r="F1451" s="13"/>
      <c r="G1451" s="40"/>
      <c r="H1451" s="13">
        <v>1</v>
      </c>
      <c r="I1451" s="40">
        <v>27200</v>
      </c>
      <c r="J1451" s="13"/>
      <c r="K1451" s="40"/>
      <c r="L1451" s="13"/>
      <c r="M1451" s="40"/>
      <c r="N1451" s="13"/>
      <c r="O1451" s="40"/>
      <c r="P1451" s="13"/>
      <c r="Q1451" s="40"/>
    </row>
    <row r="1452" spans="1:17" ht="52.15" customHeight="1" x14ac:dyDescent="0.2">
      <c r="A1452" s="367" t="str">
        <f t="shared" si="38"/>
        <v>Сушилка для рук Ksitex M-7777 JET скоростная</v>
      </c>
      <c r="B1452" s="368"/>
      <c r="C1452" s="368"/>
      <c r="D1452" s="369"/>
      <c r="E1452" s="13">
        <v>3291</v>
      </c>
      <c r="F1452" s="13"/>
      <c r="G1452" s="40"/>
      <c r="H1452" s="13">
        <v>1</v>
      </c>
      <c r="I1452" s="40">
        <v>27200</v>
      </c>
      <c r="J1452" s="13"/>
      <c r="K1452" s="40"/>
      <c r="L1452" s="13"/>
      <c r="M1452" s="40"/>
      <c r="N1452" s="13"/>
      <c r="O1452" s="40"/>
      <c r="P1452" s="13"/>
      <c r="Q1452" s="40"/>
    </row>
    <row r="1453" spans="1:17" ht="52.15" customHeight="1" x14ac:dyDescent="0.2">
      <c r="A1453" s="367" t="str">
        <f t="shared" si="38"/>
        <v>Сушилка для рук Ksitex M-7777 JET скоростная</v>
      </c>
      <c r="B1453" s="368"/>
      <c r="C1453" s="368"/>
      <c r="D1453" s="369"/>
      <c r="E1453" s="13">
        <v>3292</v>
      </c>
      <c r="F1453" s="13"/>
      <c r="G1453" s="40"/>
      <c r="H1453" s="13">
        <v>1</v>
      </c>
      <c r="I1453" s="40">
        <v>27200</v>
      </c>
      <c r="J1453" s="13"/>
      <c r="K1453" s="40"/>
      <c r="L1453" s="13"/>
      <c r="M1453" s="40"/>
      <c r="N1453" s="13"/>
      <c r="O1453" s="40"/>
      <c r="P1453" s="13"/>
      <c r="Q1453" s="40"/>
    </row>
    <row r="1454" spans="1:17" ht="52.15" customHeight="1" x14ac:dyDescent="0.2">
      <c r="A1454" s="367" t="str">
        <f t="shared" si="38"/>
        <v>Стул  металл-хром,фанера</v>
      </c>
      <c r="B1454" s="368"/>
      <c r="C1454" s="368"/>
      <c r="D1454" s="369"/>
      <c r="E1454" s="13">
        <v>3293</v>
      </c>
      <c r="F1454" s="13"/>
      <c r="G1454" s="40"/>
      <c r="H1454" s="13">
        <v>1</v>
      </c>
      <c r="I1454" s="40">
        <v>4550</v>
      </c>
      <c r="J1454" s="13"/>
      <c r="K1454" s="40"/>
      <c r="L1454" s="13"/>
      <c r="M1454" s="40"/>
      <c r="N1454" s="13"/>
      <c r="O1454" s="40"/>
      <c r="P1454" s="13"/>
      <c r="Q1454" s="40"/>
    </row>
    <row r="1455" spans="1:17" ht="52.15" customHeight="1" x14ac:dyDescent="0.2">
      <c r="A1455" s="367" t="str">
        <f t="shared" si="38"/>
        <v>Стул  металл-хром,фанера</v>
      </c>
      <c r="B1455" s="368"/>
      <c r="C1455" s="368"/>
      <c r="D1455" s="369"/>
      <c r="E1455" s="13">
        <v>3294</v>
      </c>
      <c r="F1455" s="13"/>
      <c r="G1455" s="40"/>
      <c r="H1455" s="13">
        <v>1</v>
      </c>
      <c r="I1455" s="40">
        <v>4550</v>
      </c>
      <c r="J1455" s="13"/>
      <c r="K1455" s="40"/>
      <c r="L1455" s="13"/>
      <c r="M1455" s="40"/>
      <c r="N1455" s="13"/>
      <c r="O1455" s="40"/>
      <c r="P1455" s="13"/>
      <c r="Q1455" s="40"/>
    </row>
    <row r="1456" spans="1:17" ht="52.15" customHeight="1" x14ac:dyDescent="0.2">
      <c r="A1456" s="367" t="str">
        <f t="shared" si="38"/>
        <v>Стул  металл-хром,фанера</v>
      </c>
      <c r="B1456" s="368"/>
      <c r="C1456" s="368"/>
      <c r="D1456" s="369"/>
      <c r="E1456" s="13">
        <v>3295</v>
      </c>
      <c r="F1456" s="13"/>
      <c r="G1456" s="40"/>
      <c r="H1456" s="13">
        <v>1</v>
      </c>
      <c r="I1456" s="40">
        <v>4550</v>
      </c>
      <c r="J1456" s="13"/>
      <c r="K1456" s="40"/>
      <c r="L1456" s="13"/>
      <c r="M1456" s="40"/>
      <c r="N1456" s="13"/>
      <c r="O1456" s="40"/>
      <c r="P1456" s="13"/>
      <c r="Q1456" s="40"/>
    </row>
    <row r="1457" spans="1:17" ht="52.15" customHeight="1" x14ac:dyDescent="0.2">
      <c r="A1457" s="367" t="str">
        <f t="shared" si="38"/>
        <v>Вешалка-стойка</v>
      </c>
      <c r="B1457" s="368"/>
      <c r="C1457" s="368"/>
      <c r="D1457" s="369"/>
      <c r="E1457" s="13">
        <v>3296</v>
      </c>
      <c r="F1457" s="13"/>
      <c r="G1457" s="40"/>
      <c r="H1457" s="13">
        <v>1</v>
      </c>
      <c r="I1457" s="40">
        <v>4485</v>
      </c>
      <c r="J1457" s="13"/>
      <c r="K1457" s="40"/>
      <c r="L1457" s="13"/>
      <c r="M1457" s="40"/>
      <c r="N1457" s="13"/>
      <c r="O1457" s="40"/>
      <c r="P1457" s="13"/>
      <c r="Q1457" s="40"/>
    </row>
    <row r="1458" spans="1:17" ht="52.15" customHeight="1" x14ac:dyDescent="0.2">
      <c r="A1458" s="367" t="str">
        <f t="shared" ref="A1458:A1521" si="39">A677</f>
        <v>Ключница КВ-70 на 70 ключей</v>
      </c>
      <c r="B1458" s="368"/>
      <c r="C1458" s="368"/>
      <c r="D1458" s="369"/>
      <c r="E1458" s="13">
        <v>3297</v>
      </c>
      <c r="F1458" s="13"/>
      <c r="G1458" s="40"/>
      <c r="H1458" s="13">
        <v>1</v>
      </c>
      <c r="I1458" s="40">
        <v>3980</v>
      </c>
      <c r="J1458" s="13"/>
      <c r="K1458" s="40"/>
      <c r="L1458" s="13"/>
      <c r="M1458" s="40"/>
      <c r="N1458" s="13"/>
      <c r="O1458" s="40"/>
      <c r="P1458" s="13"/>
      <c r="Q1458" s="40"/>
    </row>
    <row r="1459" spans="1:17" ht="52.15" customHeight="1" x14ac:dyDescent="0.2">
      <c r="A1459" s="367" t="str">
        <f t="shared" si="39"/>
        <v>Сушилка для рук Ksitex M-1250В JET,двигатель 550Вт</v>
      </c>
      <c r="B1459" s="368"/>
      <c r="C1459" s="368"/>
      <c r="D1459" s="369"/>
      <c r="E1459" s="13">
        <v>3298</v>
      </c>
      <c r="F1459" s="13"/>
      <c r="G1459" s="40"/>
      <c r="H1459" s="13">
        <v>1</v>
      </c>
      <c r="I1459" s="40">
        <v>7950</v>
      </c>
      <c r="J1459" s="13"/>
      <c r="K1459" s="40"/>
      <c r="L1459" s="13"/>
      <c r="M1459" s="40"/>
      <c r="N1459" s="13"/>
      <c r="O1459" s="40"/>
      <c r="P1459" s="13"/>
      <c r="Q1459" s="40"/>
    </row>
    <row r="1460" spans="1:17" ht="52.15" customHeight="1" x14ac:dyDescent="0.2">
      <c r="A1460" s="367" t="str">
        <f t="shared" si="39"/>
        <v>Стойка ресепшн Угловая.</v>
      </c>
      <c r="B1460" s="368"/>
      <c r="C1460" s="368"/>
      <c r="D1460" s="369"/>
      <c r="E1460" s="13">
        <v>3299</v>
      </c>
      <c r="F1460" s="13"/>
      <c r="G1460" s="40"/>
      <c r="H1460" s="13">
        <v>1</v>
      </c>
      <c r="I1460" s="40">
        <v>45000</v>
      </c>
      <c r="J1460" s="13"/>
      <c r="K1460" s="40"/>
      <c r="L1460" s="13"/>
      <c r="M1460" s="40"/>
      <c r="N1460" s="13"/>
      <c r="O1460" s="40"/>
      <c r="P1460" s="13"/>
      <c r="Q1460" s="40"/>
    </row>
    <row r="1461" spans="1:17" ht="52.15" customHeight="1" x14ac:dyDescent="0.2">
      <c r="A1461" s="367" t="str">
        <f t="shared" si="39"/>
        <v>Трибуна</v>
      </c>
      <c r="B1461" s="368"/>
      <c r="C1461" s="368"/>
      <c r="D1461" s="369"/>
      <c r="E1461" s="13">
        <v>3300</v>
      </c>
      <c r="F1461" s="13"/>
      <c r="G1461" s="40"/>
      <c r="H1461" s="13">
        <v>1</v>
      </c>
      <c r="I1461" s="40">
        <v>12000</v>
      </c>
      <c r="J1461" s="13"/>
      <c r="K1461" s="40"/>
      <c r="L1461" s="13"/>
      <c r="M1461" s="40"/>
      <c r="N1461" s="13"/>
      <c r="O1461" s="40"/>
      <c r="P1461" s="13"/>
      <c r="Q1461" s="40"/>
    </row>
    <row r="1462" spans="1:17" ht="52.15" customHeight="1" x14ac:dyDescent="0.2">
      <c r="A1462" s="367" t="str">
        <f t="shared" si="39"/>
        <v>Столы большие</v>
      </c>
      <c r="B1462" s="368"/>
      <c r="C1462" s="368"/>
      <c r="D1462" s="369"/>
      <c r="E1462" s="13">
        <v>3301</v>
      </c>
      <c r="F1462" s="13"/>
      <c r="G1462" s="40"/>
      <c r="H1462" s="13">
        <v>1</v>
      </c>
      <c r="I1462" s="40">
        <v>16000</v>
      </c>
      <c r="J1462" s="13"/>
      <c r="K1462" s="40"/>
      <c r="L1462" s="13"/>
      <c r="M1462" s="40"/>
      <c r="N1462" s="13"/>
      <c r="O1462" s="40"/>
      <c r="P1462" s="13"/>
      <c r="Q1462" s="40"/>
    </row>
    <row r="1463" spans="1:17" ht="52.15" customHeight="1" x14ac:dyDescent="0.2">
      <c r="A1463" s="367" t="str">
        <f t="shared" si="39"/>
        <v>Стул  металл-хром,фанера</v>
      </c>
      <c r="B1463" s="368"/>
      <c r="C1463" s="368"/>
      <c r="D1463" s="369"/>
      <c r="E1463" s="13">
        <v>3302</v>
      </c>
      <c r="F1463" s="13"/>
      <c r="G1463" s="40"/>
      <c r="H1463" s="13">
        <v>1</v>
      </c>
      <c r="I1463" s="40">
        <v>4550</v>
      </c>
      <c r="J1463" s="13"/>
      <c r="K1463" s="40"/>
      <c r="L1463" s="13"/>
      <c r="M1463" s="40"/>
      <c r="N1463" s="13"/>
      <c r="O1463" s="40"/>
      <c r="P1463" s="13"/>
      <c r="Q1463" s="40"/>
    </row>
    <row r="1464" spans="1:17" ht="52.15" customHeight="1" x14ac:dyDescent="0.2">
      <c r="A1464" s="367" t="str">
        <f t="shared" si="39"/>
        <v>Столы большие</v>
      </c>
      <c r="B1464" s="368"/>
      <c r="C1464" s="368"/>
      <c r="D1464" s="369"/>
      <c r="E1464" s="13">
        <v>3303</v>
      </c>
      <c r="F1464" s="13"/>
      <c r="G1464" s="40"/>
      <c r="H1464" s="13">
        <v>1</v>
      </c>
      <c r="I1464" s="40">
        <v>16000</v>
      </c>
      <c r="J1464" s="13"/>
      <c r="K1464" s="40"/>
      <c r="L1464" s="13"/>
      <c r="M1464" s="40"/>
      <c r="N1464" s="13"/>
      <c r="O1464" s="40"/>
      <c r="P1464" s="13"/>
      <c r="Q1464" s="40"/>
    </row>
    <row r="1465" spans="1:17" ht="52.15" customHeight="1" x14ac:dyDescent="0.2">
      <c r="A1465" s="367" t="str">
        <f t="shared" si="39"/>
        <v>Столы большие</v>
      </c>
      <c r="B1465" s="368"/>
      <c r="C1465" s="368"/>
      <c r="D1465" s="369"/>
      <c r="E1465" s="13">
        <v>3304</v>
      </c>
      <c r="F1465" s="13"/>
      <c r="G1465" s="40"/>
      <c r="H1465" s="13">
        <v>1</v>
      </c>
      <c r="I1465" s="40">
        <v>16000</v>
      </c>
      <c r="J1465" s="13"/>
      <c r="K1465" s="40"/>
      <c r="L1465" s="13"/>
      <c r="M1465" s="40"/>
      <c r="N1465" s="13"/>
      <c r="O1465" s="40"/>
      <c r="P1465" s="13"/>
      <c r="Q1465" s="40"/>
    </row>
    <row r="1466" spans="1:17" ht="52.15" customHeight="1" x14ac:dyDescent="0.2">
      <c r="A1466" s="367" t="str">
        <f t="shared" si="39"/>
        <v>Столы большие</v>
      </c>
      <c r="B1466" s="368"/>
      <c r="C1466" s="368"/>
      <c r="D1466" s="369"/>
      <c r="E1466" s="13">
        <v>3305</v>
      </c>
      <c r="F1466" s="13"/>
      <c r="G1466" s="40"/>
      <c r="H1466" s="13">
        <v>1</v>
      </c>
      <c r="I1466" s="40">
        <v>16000</v>
      </c>
      <c r="J1466" s="13"/>
      <c r="K1466" s="40"/>
      <c r="L1466" s="13"/>
      <c r="M1466" s="40"/>
      <c r="N1466" s="13"/>
      <c r="O1466" s="40"/>
      <c r="P1466" s="13"/>
      <c r="Q1466" s="40"/>
    </row>
    <row r="1467" spans="1:17" ht="52.15" customHeight="1" x14ac:dyDescent="0.2">
      <c r="A1467" s="367" t="str">
        <f t="shared" si="39"/>
        <v>Столы большие</v>
      </c>
      <c r="B1467" s="368"/>
      <c r="C1467" s="368"/>
      <c r="D1467" s="369"/>
      <c r="E1467" s="13">
        <v>3306</v>
      </c>
      <c r="F1467" s="13"/>
      <c r="G1467" s="40"/>
      <c r="H1467" s="13">
        <v>1</v>
      </c>
      <c r="I1467" s="40">
        <v>16000</v>
      </c>
      <c r="J1467" s="13"/>
      <c r="K1467" s="40"/>
      <c r="L1467" s="13"/>
      <c r="M1467" s="40"/>
      <c r="N1467" s="13"/>
      <c r="O1467" s="40"/>
      <c r="P1467" s="13"/>
      <c r="Q1467" s="40"/>
    </row>
    <row r="1468" spans="1:17" ht="52.15" customHeight="1" x14ac:dyDescent="0.2">
      <c r="A1468" s="367" t="str">
        <f t="shared" si="39"/>
        <v>Напольная гардеробная тумба</v>
      </c>
      <c r="B1468" s="368"/>
      <c r="C1468" s="368"/>
      <c r="D1468" s="369"/>
      <c r="E1468" s="13">
        <v>3307</v>
      </c>
      <c r="F1468" s="13"/>
      <c r="G1468" s="40"/>
      <c r="H1468" s="13">
        <v>1</v>
      </c>
      <c r="I1468" s="40">
        <v>30000</v>
      </c>
      <c r="J1468" s="13"/>
      <c r="K1468" s="40"/>
      <c r="L1468" s="13"/>
      <c r="M1468" s="40"/>
      <c r="N1468" s="13"/>
      <c r="O1468" s="40"/>
      <c r="P1468" s="13"/>
      <c r="Q1468" s="40"/>
    </row>
    <row r="1469" spans="1:17" ht="52.15" customHeight="1" x14ac:dyDescent="0.2">
      <c r="A1469" s="367" t="str">
        <f t="shared" si="39"/>
        <v>Напольная гардеробная тумба</v>
      </c>
      <c r="B1469" s="368"/>
      <c r="C1469" s="368"/>
      <c r="D1469" s="369"/>
      <c r="E1469" s="13">
        <v>3308</v>
      </c>
      <c r="F1469" s="13"/>
      <c r="G1469" s="40"/>
      <c r="H1469" s="13">
        <v>1</v>
      </c>
      <c r="I1469" s="40">
        <v>30000</v>
      </c>
      <c r="J1469" s="13"/>
      <c r="K1469" s="40"/>
      <c r="L1469" s="13"/>
      <c r="M1469" s="40"/>
      <c r="N1469" s="13"/>
      <c r="O1469" s="40"/>
      <c r="P1469" s="13"/>
      <c r="Q1469" s="40"/>
    </row>
    <row r="1470" spans="1:17" ht="52.15" customHeight="1" x14ac:dyDescent="0.2">
      <c r="A1470" s="367" t="str">
        <f t="shared" si="39"/>
        <v>Стеллаж.</v>
      </c>
      <c r="B1470" s="368"/>
      <c r="C1470" s="368"/>
      <c r="D1470" s="369"/>
      <c r="E1470" s="13">
        <v>3309</v>
      </c>
      <c r="F1470" s="13"/>
      <c r="G1470" s="40"/>
      <c r="H1470" s="13">
        <v>1</v>
      </c>
      <c r="I1470" s="40">
        <v>28000</v>
      </c>
      <c r="J1470" s="13"/>
      <c r="K1470" s="40"/>
      <c r="L1470" s="13"/>
      <c r="M1470" s="40"/>
      <c r="N1470" s="13"/>
      <c r="O1470" s="40"/>
      <c r="P1470" s="13"/>
      <c r="Q1470" s="40"/>
    </row>
    <row r="1471" spans="1:17" ht="52.15" customHeight="1" x14ac:dyDescent="0.2">
      <c r="A1471" s="367" t="str">
        <f t="shared" si="39"/>
        <v>Стеллаж.</v>
      </c>
      <c r="B1471" s="368"/>
      <c r="C1471" s="368"/>
      <c r="D1471" s="369"/>
      <c r="E1471" s="13">
        <v>3310</v>
      </c>
      <c r="F1471" s="13"/>
      <c r="G1471" s="40"/>
      <c r="H1471" s="13">
        <v>1</v>
      </c>
      <c r="I1471" s="40">
        <v>28000</v>
      </c>
      <c r="J1471" s="13"/>
      <c r="K1471" s="40"/>
      <c r="L1471" s="13"/>
      <c r="M1471" s="40"/>
      <c r="N1471" s="13"/>
      <c r="O1471" s="40"/>
      <c r="P1471" s="13"/>
      <c r="Q1471" s="40"/>
    </row>
    <row r="1472" spans="1:17" ht="52.15" customHeight="1" x14ac:dyDescent="0.2">
      <c r="A1472" s="367" t="str">
        <f t="shared" si="39"/>
        <v>Стеллаж.</v>
      </c>
      <c r="B1472" s="368"/>
      <c r="C1472" s="368"/>
      <c r="D1472" s="369"/>
      <c r="E1472" s="13">
        <v>3311</v>
      </c>
      <c r="F1472" s="13"/>
      <c r="G1472" s="40"/>
      <c r="H1472" s="13">
        <v>1</v>
      </c>
      <c r="I1472" s="40">
        <v>28000</v>
      </c>
      <c r="J1472" s="13"/>
      <c r="K1472" s="40"/>
      <c r="L1472" s="13"/>
      <c r="M1472" s="40"/>
      <c r="N1472" s="13"/>
      <c r="O1472" s="40"/>
      <c r="P1472" s="13"/>
      <c r="Q1472" s="40"/>
    </row>
    <row r="1473" spans="1:17" ht="52.15" customHeight="1" x14ac:dyDescent="0.2">
      <c r="A1473" s="367" t="str">
        <f t="shared" si="39"/>
        <v>Стеллаж.</v>
      </c>
      <c r="B1473" s="368"/>
      <c r="C1473" s="368"/>
      <c r="D1473" s="369"/>
      <c r="E1473" s="13">
        <v>3312</v>
      </c>
      <c r="F1473" s="13"/>
      <c r="G1473" s="40"/>
      <c r="H1473" s="13">
        <v>1</v>
      </c>
      <c r="I1473" s="40">
        <v>28000</v>
      </c>
      <c r="J1473" s="13"/>
      <c r="K1473" s="40"/>
      <c r="L1473" s="13"/>
      <c r="M1473" s="40"/>
      <c r="N1473" s="13"/>
      <c r="O1473" s="40"/>
      <c r="P1473" s="13"/>
      <c r="Q1473" s="40"/>
    </row>
    <row r="1474" spans="1:17" ht="52.15" customHeight="1" x14ac:dyDescent="0.2">
      <c r="A1474" s="367" t="str">
        <f t="shared" si="39"/>
        <v>Стул  металл-хром,фанера</v>
      </c>
      <c r="B1474" s="368"/>
      <c r="C1474" s="368"/>
      <c r="D1474" s="369"/>
      <c r="E1474" s="13">
        <v>3313</v>
      </c>
      <c r="F1474" s="13"/>
      <c r="G1474" s="40"/>
      <c r="H1474" s="13">
        <v>1</v>
      </c>
      <c r="I1474" s="40">
        <v>4550</v>
      </c>
      <c r="J1474" s="13"/>
      <c r="K1474" s="40"/>
      <c r="L1474" s="13"/>
      <c r="M1474" s="40"/>
      <c r="N1474" s="13"/>
      <c r="O1474" s="40"/>
      <c r="P1474" s="13"/>
      <c r="Q1474" s="40"/>
    </row>
    <row r="1475" spans="1:17" ht="52.15" customHeight="1" x14ac:dyDescent="0.2">
      <c r="A1475" s="367" t="str">
        <f t="shared" si="39"/>
        <v>Стул  металл-хром,фанера</v>
      </c>
      <c r="B1475" s="368"/>
      <c r="C1475" s="368"/>
      <c r="D1475" s="369"/>
      <c r="E1475" s="13">
        <v>3314</v>
      </c>
      <c r="F1475" s="13"/>
      <c r="G1475" s="40"/>
      <c r="H1475" s="13">
        <v>1</v>
      </c>
      <c r="I1475" s="40">
        <v>4550</v>
      </c>
      <c r="J1475" s="13"/>
      <c r="K1475" s="40"/>
      <c r="L1475" s="13"/>
      <c r="M1475" s="40"/>
      <c r="N1475" s="13"/>
      <c r="O1475" s="40"/>
      <c r="P1475" s="13"/>
      <c r="Q1475" s="40"/>
    </row>
    <row r="1476" spans="1:17" ht="52.15" customHeight="1" x14ac:dyDescent="0.2">
      <c r="A1476" s="367" t="str">
        <f t="shared" si="39"/>
        <v>Радиатор 11</v>
      </c>
      <c r="B1476" s="368"/>
      <c r="C1476" s="368"/>
      <c r="D1476" s="369"/>
      <c r="E1476" s="13">
        <v>3315</v>
      </c>
      <c r="F1476" s="13">
        <v>1</v>
      </c>
      <c r="G1476" s="40">
        <v>3192</v>
      </c>
      <c r="H1476" s="13"/>
      <c r="I1476" s="40"/>
      <c r="J1476" s="13"/>
      <c r="K1476" s="40"/>
      <c r="L1476" s="13"/>
      <c r="M1476" s="40"/>
      <c r="N1476" s="13"/>
      <c r="O1476" s="40"/>
      <c r="P1476" s="13"/>
      <c r="Q1476" s="40"/>
    </row>
    <row r="1477" spans="1:17" ht="52.15" customHeight="1" x14ac:dyDescent="0.2">
      <c r="A1477" s="367" t="str">
        <f t="shared" si="39"/>
        <v>Столы большие</v>
      </c>
      <c r="B1477" s="368"/>
      <c r="C1477" s="368"/>
      <c r="D1477" s="369"/>
      <c r="E1477" s="13">
        <v>3316</v>
      </c>
      <c r="F1477" s="13"/>
      <c r="G1477" s="40"/>
      <c r="H1477" s="13">
        <v>1</v>
      </c>
      <c r="I1477" s="40">
        <v>16000</v>
      </c>
      <c r="J1477" s="13"/>
      <c r="K1477" s="40"/>
      <c r="L1477" s="13"/>
      <c r="M1477" s="40"/>
      <c r="N1477" s="13"/>
      <c r="O1477" s="40"/>
      <c r="P1477" s="13"/>
      <c r="Q1477" s="40"/>
    </row>
    <row r="1478" spans="1:17" ht="52.15" customHeight="1" x14ac:dyDescent="0.2">
      <c r="A1478" s="367" t="str">
        <f t="shared" si="39"/>
        <v>Стул  металл-хром,фанера</v>
      </c>
      <c r="B1478" s="368"/>
      <c r="C1478" s="368"/>
      <c r="D1478" s="369"/>
      <c r="E1478" s="13">
        <v>3317</v>
      </c>
      <c r="F1478" s="13"/>
      <c r="G1478" s="40"/>
      <c r="H1478" s="13">
        <v>1</v>
      </c>
      <c r="I1478" s="40">
        <v>4550</v>
      </c>
      <c r="J1478" s="13"/>
      <c r="K1478" s="40"/>
      <c r="L1478" s="13"/>
      <c r="M1478" s="40"/>
      <c r="N1478" s="13"/>
      <c r="O1478" s="40"/>
      <c r="P1478" s="13"/>
      <c r="Q1478" s="40"/>
    </row>
    <row r="1479" spans="1:17" ht="52.15" customHeight="1" x14ac:dyDescent="0.2">
      <c r="A1479" s="367" t="str">
        <f t="shared" si="39"/>
        <v>Стул  металл-хром,фанера</v>
      </c>
      <c r="B1479" s="368"/>
      <c r="C1479" s="368"/>
      <c r="D1479" s="369"/>
      <c r="E1479" s="13">
        <v>3318</v>
      </c>
      <c r="F1479" s="13"/>
      <c r="G1479" s="40"/>
      <c r="H1479" s="13">
        <v>1</v>
      </c>
      <c r="I1479" s="40">
        <v>4550</v>
      </c>
      <c r="J1479" s="13"/>
      <c r="K1479" s="40"/>
      <c r="L1479" s="13"/>
      <c r="M1479" s="40"/>
      <c r="N1479" s="13"/>
      <c r="O1479" s="40"/>
      <c r="P1479" s="13"/>
      <c r="Q1479" s="40"/>
    </row>
    <row r="1480" spans="1:17" ht="52.15" customHeight="1" x14ac:dyDescent="0.2">
      <c r="A1480" s="367" t="str">
        <f t="shared" si="39"/>
        <v>Стеллаж металлический</v>
      </c>
      <c r="B1480" s="368"/>
      <c r="C1480" s="368"/>
      <c r="D1480" s="369"/>
      <c r="E1480" s="13">
        <v>3319</v>
      </c>
      <c r="F1480" s="13">
        <v>1</v>
      </c>
      <c r="G1480" s="40">
        <v>13193.67</v>
      </c>
      <c r="H1480" s="13"/>
      <c r="I1480" s="40"/>
      <c r="J1480" s="13"/>
      <c r="K1480" s="40"/>
      <c r="L1480" s="13"/>
      <c r="M1480" s="40"/>
      <c r="N1480" s="13"/>
      <c r="O1480" s="40"/>
      <c r="P1480" s="13"/>
      <c r="Q1480" s="40"/>
    </row>
    <row r="1481" spans="1:17" ht="52.15" customHeight="1" x14ac:dyDescent="0.2">
      <c r="A1481" s="367" t="str">
        <f t="shared" si="39"/>
        <v>Стеллаж металлический</v>
      </c>
      <c r="B1481" s="368"/>
      <c r="C1481" s="368"/>
      <c r="D1481" s="369"/>
      <c r="E1481" s="13">
        <v>3320</v>
      </c>
      <c r="F1481" s="13">
        <v>1</v>
      </c>
      <c r="G1481" s="40">
        <v>13193.67</v>
      </c>
      <c r="H1481" s="13"/>
      <c r="I1481" s="40"/>
      <c r="J1481" s="13"/>
      <c r="K1481" s="40"/>
      <c r="L1481" s="13"/>
      <c r="M1481" s="40"/>
      <c r="N1481" s="13"/>
      <c r="O1481" s="40"/>
      <c r="P1481" s="13"/>
      <c r="Q1481" s="40"/>
    </row>
    <row r="1482" spans="1:17" ht="52.15" customHeight="1" x14ac:dyDescent="0.2">
      <c r="A1482" s="367" t="str">
        <f t="shared" si="39"/>
        <v>Стеллаж металлический</v>
      </c>
      <c r="B1482" s="368"/>
      <c r="C1482" s="368"/>
      <c r="D1482" s="369"/>
      <c r="E1482" s="13">
        <v>3321</v>
      </c>
      <c r="F1482" s="13">
        <v>1</v>
      </c>
      <c r="G1482" s="40">
        <v>13193.67</v>
      </c>
      <c r="H1482" s="13"/>
      <c r="I1482" s="40"/>
      <c r="J1482" s="13"/>
      <c r="K1482" s="40"/>
      <c r="L1482" s="13"/>
      <c r="M1482" s="40"/>
      <c r="N1482" s="13"/>
      <c r="O1482" s="40"/>
      <c r="P1482" s="13"/>
      <c r="Q1482" s="40"/>
    </row>
    <row r="1483" spans="1:17" ht="52.15" customHeight="1" x14ac:dyDescent="0.2">
      <c r="A1483" s="367" t="str">
        <f t="shared" si="39"/>
        <v>Стеллаж металлический</v>
      </c>
      <c r="B1483" s="368"/>
      <c r="C1483" s="368"/>
      <c r="D1483" s="369"/>
      <c r="E1483" s="13">
        <v>3322</v>
      </c>
      <c r="F1483" s="13">
        <v>1</v>
      </c>
      <c r="G1483" s="40">
        <v>13193.67</v>
      </c>
      <c r="H1483" s="13"/>
      <c r="I1483" s="40"/>
      <c r="J1483" s="13"/>
      <c r="K1483" s="40"/>
      <c r="L1483" s="13"/>
      <c r="M1483" s="40"/>
      <c r="N1483" s="13"/>
      <c r="O1483" s="40"/>
      <c r="P1483" s="13"/>
      <c r="Q1483" s="40"/>
    </row>
    <row r="1484" spans="1:17" ht="52.15" customHeight="1" x14ac:dyDescent="0.2">
      <c r="A1484" s="367" t="str">
        <f t="shared" si="39"/>
        <v>Стеллаж 11-300</v>
      </c>
      <c r="B1484" s="368"/>
      <c r="C1484" s="368"/>
      <c r="D1484" s="369"/>
      <c r="E1484" s="13">
        <v>3323</v>
      </c>
      <c r="F1484" s="13"/>
      <c r="G1484" s="40"/>
      <c r="H1484" s="13">
        <v>1</v>
      </c>
      <c r="I1484" s="40">
        <v>3300</v>
      </c>
      <c r="J1484" s="13"/>
      <c r="K1484" s="40"/>
      <c r="L1484" s="13"/>
      <c r="M1484" s="40"/>
      <c r="N1484" s="13"/>
      <c r="O1484" s="40"/>
      <c r="P1484" s="13"/>
      <c r="Q1484" s="40"/>
    </row>
    <row r="1485" spans="1:17" ht="52.15" customHeight="1" x14ac:dyDescent="0.2">
      <c r="A1485" s="367" t="str">
        <f t="shared" si="39"/>
        <v>Стеллаж 11-300</v>
      </c>
      <c r="B1485" s="368"/>
      <c r="C1485" s="368"/>
      <c r="D1485" s="369"/>
      <c r="E1485" s="13">
        <v>3324</v>
      </c>
      <c r="F1485" s="13"/>
      <c r="G1485" s="40"/>
      <c r="H1485" s="13">
        <v>1</v>
      </c>
      <c r="I1485" s="40">
        <v>3300</v>
      </c>
      <c r="J1485" s="13"/>
      <c r="K1485" s="40"/>
      <c r="L1485" s="13"/>
      <c r="M1485" s="40"/>
      <c r="N1485" s="13"/>
      <c r="O1485" s="40"/>
      <c r="P1485" s="13"/>
      <c r="Q1485" s="40"/>
    </row>
    <row r="1486" spans="1:17" ht="52.15" customHeight="1" x14ac:dyDescent="0.2">
      <c r="A1486" s="367" t="str">
        <f t="shared" si="39"/>
        <v>Рулонные жалюзи LUX(ш.1,38, в.1,9 Справа)</v>
      </c>
      <c r="B1486" s="368"/>
      <c r="C1486" s="368"/>
      <c r="D1486" s="369"/>
      <c r="E1486" s="13">
        <v>3325</v>
      </c>
      <c r="F1486" s="13"/>
      <c r="G1486" s="40"/>
      <c r="H1486" s="13">
        <v>1</v>
      </c>
      <c r="I1486" s="40">
        <v>3996.36</v>
      </c>
      <c r="J1486" s="13"/>
      <c r="K1486" s="40"/>
      <c r="L1486" s="13"/>
      <c r="M1486" s="40"/>
      <c r="N1486" s="13"/>
      <c r="O1486" s="40"/>
      <c r="P1486" s="13"/>
      <c r="Q1486" s="40"/>
    </row>
    <row r="1487" spans="1:17" ht="52.15" customHeight="1" x14ac:dyDescent="0.2">
      <c r="A1487" s="367" t="str">
        <f t="shared" si="39"/>
        <v>Рулонные жалюзи LUX(ш.1,5, в.1,9 Справа)</v>
      </c>
      <c r="B1487" s="368"/>
      <c r="C1487" s="368"/>
      <c r="D1487" s="369"/>
      <c r="E1487" s="13">
        <v>3326</v>
      </c>
      <c r="F1487" s="13"/>
      <c r="G1487" s="40"/>
      <c r="H1487" s="13">
        <v>1</v>
      </c>
      <c r="I1487" s="40">
        <v>4250.68</v>
      </c>
      <c r="J1487" s="13"/>
      <c r="K1487" s="40"/>
      <c r="L1487" s="13"/>
      <c r="M1487" s="40"/>
      <c r="N1487" s="13"/>
      <c r="O1487" s="40"/>
      <c r="P1487" s="13"/>
      <c r="Q1487" s="40"/>
    </row>
    <row r="1488" spans="1:17" ht="52.15" customHeight="1" x14ac:dyDescent="0.2">
      <c r="A1488" s="367" t="str">
        <f t="shared" si="39"/>
        <v>Стул  металл-хром,фанера</v>
      </c>
      <c r="B1488" s="368"/>
      <c r="C1488" s="368"/>
      <c r="D1488" s="369"/>
      <c r="E1488" s="13">
        <v>3327</v>
      </c>
      <c r="F1488" s="13"/>
      <c r="G1488" s="40"/>
      <c r="H1488" s="13">
        <v>1</v>
      </c>
      <c r="I1488" s="40">
        <v>4550</v>
      </c>
      <c r="J1488" s="13"/>
      <c r="K1488" s="40"/>
      <c r="L1488" s="13"/>
      <c r="M1488" s="40"/>
      <c r="N1488" s="13"/>
      <c r="O1488" s="40"/>
      <c r="P1488" s="13"/>
      <c r="Q1488" s="40"/>
    </row>
    <row r="1489" spans="1:17" ht="52.15" customHeight="1" x14ac:dyDescent="0.2">
      <c r="A1489" s="367" t="str">
        <f t="shared" si="39"/>
        <v>Стул  металл-хром,фанера</v>
      </c>
      <c r="B1489" s="368"/>
      <c r="C1489" s="368"/>
      <c r="D1489" s="369"/>
      <c r="E1489" s="13">
        <v>3328</v>
      </c>
      <c r="F1489" s="13"/>
      <c r="G1489" s="40"/>
      <c r="H1489" s="13">
        <v>1</v>
      </c>
      <c r="I1489" s="40">
        <v>4550</v>
      </c>
      <c r="J1489" s="13"/>
      <c r="K1489" s="40"/>
      <c r="L1489" s="13"/>
      <c r="M1489" s="40"/>
      <c r="N1489" s="13"/>
      <c r="O1489" s="40"/>
      <c r="P1489" s="13"/>
      <c r="Q1489" s="40"/>
    </row>
    <row r="1490" spans="1:17" ht="52.15" customHeight="1" x14ac:dyDescent="0.2">
      <c r="A1490" s="367" t="str">
        <f t="shared" si="39"/>
        <v>ЭРГО Ш61-04Lз Шкаф для одежды 40*45*200 (береза)</v>
      </c>
      <c r="B1490" s="368"/>
      <c r="C1490" s="368"/>
      <c r="D1490" s="369"/>
      <c r="E1490" s="13">
        <v>3329</v>
      </c>
      <c r="F1490" s="13"/>
      <c r="G1490" s="40"/>
      <c r="H1490" s="13">
        <v>1</v>
      </c>
      <c r="I1490" s="40">
        <v>5668</v>
      </c>
      <c r="J1490" s="13"/>
      <c r="K1490" s="40"/>
      <c r="L1490" s="13"/>
      <c r="M1490" s="40"/>
      <c r="N1490" s="13"/>
      <c r="O1490" s="40"/>
      <c r="P1490" s="13"/>
      <c r="Q1490" s="40"/>
    </row>
    <row r="1491" spans="1:17" ht="52.15" customHeight="1" x14ac:dyDescent="0.2">
      <c r="A1491" s="367" t="str">
        <f t="shared" si="39"/>
        <v>ЭРГО Ш61-04Lз Шкаф для одежды 40*45*200 (береза)</v>
      </c>
      <c r="B1491" s="368"/>
      <c r="C1491" s="368"/>
      <c r="D1491" s="369"/>
      <c r="E1491" s="13">
        <v>3330</v>
      </c>
      <c r="F1491" s="13"/>
      <c r="G1491" s="40"/>
      <c r="H1491" s="13">
        <v>1</v>
      </c>
      <c r="I1491" s="40">
        <v>5668</v>
      </c>
      <c r="J1491" s="13"/>
      <c r="K1491" s="40"/>
      <c r="L1491" s="13"/>
      <c r="M1491" s="40"/>
      <c r="N1491" s="13"/>
      <c r="O1491" s="40"/>
      <c r="P1491" s="13"/>
      <c r="Q1491" s="40"/>
    </row>
    <row r="1492" spans="1:17" ht="52.15" customHeight="1" x14ac:dyDescent="0.2">
      <c r="A1492" s="367" t="str">
        <f t="shared" si="39"/>
        <v>ЭРГО СТ2-14 Стол 140*80*76(береза)</v>
      </c>
      <c r="B1492" s="368"/>
      <c r="C1492" s="368"/>
      <c r="D1492" s="369"/>
      <c r="E1492" s="13">
        <v>3331</v>
      </c>
      <c r="F1492" s="13"/>
      <c r="G1492" s="40"/>
      <c r="H1492" s="13">
        <v>1</v>
      </c>
      <c r="I1492" s="40">
        <v>7254</v>
      </c>
      <c r="J1492" s="13"/>
      <c r="K1492" s="40"/>
      <c r="L1492" s="13"/>
      <c r="M1492" s="40"/>
      <c r="N1492" s="13"/>
      <c r="O1492" s="40"/>
      <c r="P1492" s="13"/>
      <c r="Q1492" s="40"/>
    </row>
    <row r="1493" spans="1:17" ht="52.15" customHeight="1" x14ac:dyDescent="0.2">
      <c r="A1493" s="367" t="str">
        <f t="shared" si="39"/>
        <v>ЭРГО СТ2-14 Стол 140*80*76(береза)</v>
      </c>
      <c r="B1493" s="368"/>
      <c r="C1493" s="368"/>
      <c r="D1493" s="369"/>
      <c r="E1493" s="13">
        <v>3332</v>
      </c>
      <c r="F1493" s="13"/>
      <c r="G1493" s="40"/>
      <c r="H1493" s="13">
        <v>1</v>
      </c>
      <c r="I1493" s="40">
        <v>7254</v>
      </c>
      <c r="J1493" s="13"/>
      <c r="K1493" s="40"/>
      <c r="L1493" s="13"/>
      <c r="M1493" s="40"/>
      <c r="N1493" s="13"/>
      <c r="O1493" s="40"/>
      <c r="P1493" s="13"/>
      <c r="Q1493" s="40"/>
    </row>
    <row r="1494" spans="1:17" ht="52.15" customHeight="1" x14ac:dyDescent="0.2">
      <c r="A1494" s="367" t="str">
        <f t="shared" si="39"/>
        <v>ЭРГО СТ2-14 Стол 140*80*76(береза)</v>
      </c>
      <c r="B1494" s="368"/>
      <c r="C1494" s="368"/>
      <c r="D1494" s="369"/>
      <c r="E1494" s="13">
        <v>3333</v>
      </c>
      <c r="F1494" s="13"/>
      <c r="G1494" s="40"/>
      <c r="H1494" s="13">
        <v>1</v>
      </c>
      <c r="I1494" s="40">
        <v>7254</v>
      </c>
      <c r="J1494" s="13"/>
      <c r="K1494" s="40"/>
      <c r="L1494" s="13"/>
      <c r="M1494" s="40"/>
      <c r="N1494" s="13"/>
      <c r="O1494" s="40"/>
      <c r="P1494" s="13"/>
      <c r="Q1494" s="40"/>
    </row>
    <row r="1495" spans="1:17" ht="52.15" customHeight="1" x14ac:dyDescent="0.2">
      <c r="A1495" s="367" t="str">
        <f t="shared" si="39"/>
        <v>ЭРГО СТ2-14 Стол 140*80*76(береза)</v>
      </c>
      <c r="B1495" s="368"/>
      <c r="C1495" s="368"/>
      <c r="D1495" s="369"/>
      <c r="E1495" s="13">
        <v>3334</v>
      </c>
      <c r="F1495" s="13"/>
      <c r="G1495" s="40"/>
      <c r="H1495" s="13">
        <v>1</v>
      </c>
      <c r="I1495" s="40">
        <v>7254</v>
      </c>
      <c r="J1495" s="13"/>
      <c r="K1495" s="40"/>
      <c r="L1495" s="13"/>
      <c r="M1495" s="40"/>
      <c r="N1495" s="13"/>
      <c r="O1495" s="40"/>
      <c r="P1495" s="13"/>
      <c r="Q1495" s="40"/>
    </row>
    <row r="1496" spans="1:17" ht="52.15" customHeight="1" x14ac:dyDescent="0.2">
      <c r="A1496" s="367" t="str">
        <f t="shared" si="39"/>
        <v>Кулер!</v>
      </c>
      <c r="B1496" s="368"/>
      <c r="C1496" s="368"/>
      <c r="D1496" s="369"/>
      <c r="E1496" s="13">
        <v>3335</v>
      </c>
      <c r="F1496" s="13"/>
      <c r="G1496" s="40"/>
      <c r="H1496" s="13">
        <v>1</v>
      </c>
      <c r="I1496" s="40">
        <v>7300</v>
      </c>
      <c r="J1496" s="13"/>
      <c r="K1496" s="40"/>
      <c r="L1496" s="13"/>
      <c r="M1496" s="40"/>
      <c r="N1496" s="13"/>
      <c r="O1496" s="40"/>
      <c r="P1496" s="13"/>
      <c r="Q1496" s="40"/>
    </row>
    <row r="1497" spans="1:17" ht="52.15" customHeight="1" x14ac:dyDescent="0.2">
      <c r="A1497" s="367" t="str">
        <f t="shared" si="39"/>
        <v>Секция 1,2</v>
      </c>
      <c r="B1497" s="368"/>
      <c r="C1497" s="368"/>
      <c r="D1497" s="369"/>
      <c r="E1497" s="13">
        <v>3336</v>
      </c>
      <c r="F1497" s="13">
        <v>1</v>
      </c>
      <c r="G1497" s="40">
        <v>7569.2</v>
      </c>
      <c r="H1497" s="13"/>
      <c r="I1497" s="40"/>
      <c r="J1497" s="13"/>
      <c r="K1497" s="40"/>
      <c r="L1497" s="13"/>
      <c r="M1497" s="40"/>
      <c r="N1497" s="13"/>
      <c r="O1497" s="40"/>
      <c r="P1497" s="13"/>
      <c r="Q1497" s="40"/>
    </row>
    <row r="1498" spans="1:17" ht="52.15" customHeight="1" x14ac:dyDescent="0.2">
      <c r="A1498" s="367" t="str">
        <f t="shared" si="39"/>
        <v>Секция 60003</v>
      </c>
      <c r="B1498" s="368"/>
      <c r="C1498" s="368"/>
      <c r="D1498" s="369"/>
      <c r="E1498" s="13">
        <v>3337</v>
      </c>
      <c r="F1498" s="13">
        <v>1</v>
      </c>
      <c r="G1498" s="40">
        <v>3634.74</v>
      </c>
      <c r="H1498" s="13"/>
      <c r="I1498" s="40"/>
      <c r="J1498" s="13"/>
      <c r="K1498" s="40"/>
      <c r="L1498" s="13"/>
      <c r="M1498" s="40"/>
      <c r="N1498" s="13"/>
      <c r="O1498" s="40"/>
      <c r="P1498" s="13"/>
      <c r="Q1498" s="40"/>
    </row>
    <row r="1499" spans="1:17" ht="52.15" customHeight="1" x14ac:dyDescent="0.2">
      <c r="A1499" s="367" t="str">
        <f t="shared" si="39"/>
        <v>СВЧ печь</v>
      </c>
      <c r="B1499" s="368"/>
      <c r="C1499" s="368"/>
      <c r="D1499" s="369"/>
      <c r="E1499" s="13">
        <v>3338</v>
      </c>
      <c r="F1499" s="13">
        <v>1</v>
      </c>
      <c r="G1499" s="40">
        <v>3631</v>
      </c>
      <c r="H1499" s="13"/>
      <c r="I1499" s="40"/>
      <c r="J1499" s="13"/>
      <c r="K1499" s="40"/>
      <c r="L1499" s="13"/>
      <c r="M1499" s="40"/>
      <c r="N1499" s="13"/>
      <c r="O1499" s="40"/>
      <c r="P1499" s="13"/>
      <c r="Q1499" s="40"/>
    </row>
    <row r="1500" spans="1:17" ht="52.15" customHeight="1" x14ac:dyDescent="0.2">
      <c r="A1500" s="367" t="str">
        <f t="shared" si="39"/>
        <v>Диван,габаритные размеры 1800*880*660</v>
      </c>
      <c r="B1500" s="368"/>
      <c r="C1500" s="368"/>
      <c r="D1500" s="369"/>
      <c r="E1500" s="13">
        <v>3339</v>
      </c>
      <c r="F1500" s="13"/>
      <c r="G1500" s="40"/>
      <c r="H1500" s="13">
        <v>1</v>
      </c>
      <c r="I1500" s="40">
        <v>28000</v>
      </c>
      <c r="J1500" s="13"/>
      <c r="K1500" s="40"/>
      <c r="L1500" s="13"/>
      <c r="M1500" s="40"/>
      <c r="N1500" s="13"/>
      <c r="O1500" s="40"/>
      <c r="P1500" s="13"/>
      <c r="Q1500" s="40"/>
    </row>
    <row r="1501" spans="1:17" ht="52.15" customHeight="1" x14ac:dyDescent="0.2">
      <c r="A1501" s="367" t="str">
        <f t="shared" si="39"/>
        <v>Гардероб ГБ1</v>
      </c>
      <c r="B1501" s="368"/>
      <c r="C1501" s="368"/>
      <c r="D1501" s="369"/>
      <c r="E1501" s="13">
        <v>3340</v>
      </c>
      <c r="F1501" s="13">
        <v>1</v>
      </c>
      <c r="G1501" s="40">
        <v>3344</v>
      </c>
      <c r="H1501" s="13"/>
      <c r="I1501" s="40"/>
      <c r="J1501" s="13"/>
      <c r="K1501" s="40"/>
      <c r="L1501" s="13"/>
      <c r="M1501" s="40"/>
      <c r="N1501" s="13"/>
      <c r="O1501" s="40"/>
      <c r="P1501" s="13"/>
      <c r="Q1501" s="40"/>
    </row>
    <row r="1502" spans="1:17" ht="52.15" customHeight="1" x14ac:dyDescent="0.2">
      <c r="A1502" s="367" t="str">
        <f t="shared" si="39"/>
        <v>Шкаф металлический двухстворчатый с замком</v>
      </c>
      <c r="B1502" s="368"/>
      <c r="C1502" s="368"/>
      <c r="D1502" s="369"/>
      <c r="E1502" s="13">
        <v>3341</v>
      </c>
      <c r="F1502" s="13">
        <v>1</v>
      </c>
      <c r="G1502" s="40">
        <v>7232</v>
      </c>
      <c r="H1502" s="13"/>
      <c r="I1502" s="40"/>
      <c r="J1502" s="13"/>
      <c r="K1502" s="40"/>
      <c r="L1502" s="13"/>
      <c r="M1502" s="40"/>
      <c r="N1502" s="13"/>
      <c r="O1502" s="40"/>
      <c r="P1502" s="13"/>
      <c r="Q1502" s="40"/>
    </row>
    <row r="1503" spans="1:17" ht="52.15" customHeight="1" x14ac:dyDescent="0.2">
      <c r="A1503" s="367" t="str">
        <f t="shared" si="39"/>
        <v>Секция 1,8</v>
      </c>
      <c r="B1503" s="368"/>
      <c r="C1503" s="368"/>
      <c r="D1503" s="369"/>
      <c r="E1503" s="13">
        <v>3342</v>
      </c>
      <c r="F1503" s="13">
        <v>1</v>
      </c>
      <c r="G1503" s="40">
        <v>8459.4699999999993</v>
      </c>
      <c r="H1503" s="13"/>
      <c r="I1503" s="40"/>
      <c r="J1503" s="13"/>
      <c r="K1503" s="40"/>
      <c r="L1503" s="13"/>
      <c r="M1503" s="40"/>
      <c r="N1503" s="13"/>
      <c r="O1503" s="40"/>
      <c r="P1503" s="13"/>
      <c r="Q1503" s="40"/>
    </row>
    <row r="1504" spans="1:17" ht="52.15" customHeight="1" x14ac:dyDescent="0.2">
      <c r="A1504" s="367" t="str">
        <f t="shared" si="39"/>
        <v>Секция 1,8 цв</v>
      </c>
      <c r="B1504" s="368"/>
      <c r="C1504" s="368"/>
      <c r="D1504" s="369"/>
      <c r="E1504" s="13">
        <v>3343</v>
      </c>
      <c r="F1504" s="13">
        <v>1</v>
      </c>
      <c r="G1504" s="40">
        <v>5626.1</v>
      </c>
      <c r="H1504" s="13"/>
      <c r="I1504" s="40"/>
      <c r="J1504" s="13"/>
      <c r="K1504" s="40"/>
      <c r="L1504" s="13"/>
      <c r="M1504" s="40"/>
      <c r="N1504" s="13"/>
      <c r="O1504" s="40"/>
      <c r="P1504" s="13"/>
      <c r="Q1504" s="40"/>
    </row>
    <row r="1505" spans="1:17" ht="52.15" customHeight="1" x14ac:dyDescent="0.2">
      <c r="A1505" s="367" t="str">
        <f t="shared" si="39"/>
        <v>Секция 60003 с4</v>
      </c>
      <c r="B1505" s="368"/>
      <c r="C1505" s="368"/>
      <c r="D1505" s="369"/>
      <c r="E1505" s="13">
        <v>3344</v>
      </c>
      <c r="F1505" s="13">
        <v>1</v>
      </c>
      <c r="G1505" s="40">
        <v>3634.74</v>
      </c>
      <c r="H1505" s="13"/>
      <c r="I1505" s="40"/>
      <c r="J1505" s="13"/>
      <c r="K1505" s="40"/>
      <c r="L1505" s="13"/>
      <c r="M1505" s="40"/>
      <c r="N1505" s="13"/>
      <c r="O1505" s="40"/>
      <c r="P1505" s="13"/>
      <c r="Q1505" s="40"/>
    </row>
    <row r="1506" spans="1:17" ht="52.15" customHeight="1" x14ac:dyDescent="0.2">
      <c r="A1506" s="367" t="str">
        <f t="shared" si="39"/>
        <v>Диван офисный</v>
      </c>
      <c r="B1506" s="368"/>
      <c r="C1506" s="368"/>
      <c r="D1506" s="369"/>
      <c r="E1506" s="13">
        <v>3345</v>
      </c>
      <c r="F1506" s="13">
        <v>1</v>
      </c>
      <c r="G1506" s="40">
        <v>6000.3</v>
      </c>
      <c r="H1506" s="13"/>
      <c r="I1506" s="40"/>
      <c r="J1506" s="13"/>
      <c r="K1506" s="40"/>
      <c r="L1506" s="13"/>
      <c r="M1506" s="40"/>
      <c r="N1506" s="13"/>
      <c r="O1506" s="40"/>
      <c r="P1506" s="13"/>
      <c r="Q1506" s="40"/>
    </row>
    <row r="1507" spans="1:17" ht="52.15" customHeight="1" x14ac:dyDescent="0.2">
      <c r="A1507" s="367" t="str">
        <f t="shared" si="39"/>
        <v>Инвентарь для пейнтбола -комплект наувных укрытий</v>
      </c>
      <c r="B1507" s="368"/>
      <c r="C1507" s="368"/>
      <c r="D1507" s="369"/>
      <c r="E1507" s="13">
        <v>3346</v>
      </c>
      <c r="F1507" s="13">
        <v>1</v>
      </c>
      <c r="G1507" s="40">
        <v>11200</v>
      </c>
      <c r="H1507" s="13"/>
      <c r="I1507" s="40"/>
      <c r="J1507" s="13"/>
      <c r="K1507" s="40"/>
      <c r="L1507" s="13"/>
      <c r="M1507" s="40"/>
      <c r="N1507" s="13"/>
      <c r="O1507" s="40"/>
      <c r="P1507" s="13"/>
      <c r="Q1507" s="40"/>
    </row>
    <row r="1508" spans="1:17" ht="52.15" customHeight="1" x14ac:dyDescent="0.2">
      <c r="A1508" s="367" t="str">
        <f t="shared" si="39"/>
        <v>Инвентарь для пейнтбола -сетка пластиковая</v>
      </c>
      <c r="B1508" s="368"/>
      <c r="C1508" s="368"/>
      <c r="D1508" s="369"/>
      <c r="E1508" s="13">
        <v>3347</v>
      </c>
      <c r="F1508" s="13">
        <v>1</v>
      </c>
      <c r="G1508" s="40">
        <v>21400</v>
      </c>
      <c r="H1508" s="13"/>
      <c r="I1508" s="40"/>
      <c r="J1508" s="13"/>
      <c r="K1508" s="40"/>
      <c r="L1508" s="13"/>
      <c r="M1508" s="40"/>
      <c r="N1508" s="13"/>
      <c r="O1508" s="40"/>
      <c r="P1508" s="13"/>
      <c r="Q1508" s="40"/>
    </row>
    <row r="1509" spans="1:17" ht="52.15" customHeight="1" x14ac:dyDescent="0.2">
      <c r="A1509" s="367" t="str">
        <f t="shared" si="39"/>
        <v>сетка пластиковая</v>
      </c>
      <c r="B1509" s="368"/>
      <c r="C1509" s="368"/>
      <c r="D1509" s="369"/>
      <c r="E1509" s="13">
        <v>3348</v>
      </c>
      <c r="F1509" s="13">
        <v>1</v>
      </c>
      <c r="G1509" s="40">
        <v>21400</v>
      </c>
      <c r="H1509" s="13"/>
      <c r="I1509" s="40"/>
      <c r="J1509" s="13"/>
      <c r="K1509" s="40"/>
      <c r="L1509" s="13"/>
      <c r="M1509" s="40"/>
      <c r="N1509" s="13"/>
      <c r="O1509" s="40"/>
      <c r="P1509" s="13"/>
      <c r="Q1509" s="40"/>
    </row>
    <row r="1510" spans="1:17" ht="52.15" customHeight="1" x14ac:dyDescent="0.2">
      <c r="A1510" s="367" t="str">
        <f t="shared" si="39"/>
        <v>Сейф 2</v>
      </c>
      <c r="B1510" s="368"/>
      <c r="C1510" s="368"/>
      <c r="D1510" s="369"/>
      <c r="E1510" s="13">
        <v>3349</v>
      </c>
      <c r="F1510" s="13"/>
      <c r="G1510" s="40"/>
      <c r="H1510" s="13"/>
      <c r="I1510" s="40"/>
      <c r="J1510" s="13"/>
      <c r="K1510" s="40"/>
      <c r="L1510" s="13">
        <v>1</v>
      </c>
      <c r="M1510" s="40">
        <v>13167.36</v>
      </c>
      <c r="N1510" s="13"/>
      <c r="O1510" s="40"/>
      <c r="P1510" s="13"/>
      <c r="Q1510" s="40"/>
    </row>
    <row r="1511" spans="1:17" ht="52.15" customHeight="1" x14ac:dyDescent="0.2">
      <c r="A1511" s="367" t="str">
        <f t="shared" si="39"/>
        <v>Шкаф железный бухгалтерский</v>
      </c>
      <c r="B1511" s="368"/>
      <c r="C1511" s="368"/>
      <c r="D1511" s="369"/>
      <c r="E1511" s="13">
        <v>3350</v>
      </c>
      <c r="F1511" s="13">
        <v>1</v>
      </c>
      <c r="G1511" s="40">
        <v>3447.36</v>
      </c>
      <c r="H1511" s="13"/>
      <c r="I1511" s="40"/>
      <c r="J1511" s="13"/>
      <c r="K1511" s="40"/>
      <c r="L1511" s="13"/>
      <c r="M1511" s="40"/>
      <c r="N1511" s="13"/>
      <c r="O1511" s="40"/>
      <c r="P1511" s="13"/>
      <c r="Q1511" s="40"/>
    </row>
    <row r="1512" spans="1:17" ht="52.15" customHeight="1" x14ac:dyDescent="0.2">
      <c r="A1512" s="367" t="str">
        <f t="shared" si="39"/>
        <v>Палатка УСТ-56</v>
      </c>
      <c r="B1512" s="368"/>
      <c r="C1512" s="368"/>
      <c r="D1512" s="369"/>
      <c r="E1512" s="13">
        <v>3351</v>
      </c>
      <c r="F1512" s="13">
        <v>1</v>
      </c>
      <c r="G1512" s="40">
        <v>45000</v>
      </c>
      <c r="H1512" s="13"/>
      <c r="I1512" s="40"/>
      <c r="J1512" s="13"/>
      <c r="K1512" s="40"/>
      <c r="L1512" s="13"/>
      <c r="M1512" s="40"/>
      <c r="N1512" s="13"/>
      <c r="O1512" s="40"/>
      <c r="P1512" s="13"/>
      <c r="Q1512" s="40"/>
    </row>
    <row r="1513" spans="1:17" ht="52.15" customHeight="1" x14ac:dyDescent="0.2">
      <c r="A1513" s="367" t="str">
        <f t="shared" si="39"/>
        <v>Стеллаж складской СС-011</v>
      </c>
      <c r="B1513" s="368"/>
      <c r="C1513" s="368"/>
      <c r="D1513" s="369"/>
      <c r="E1513" s="13">
        <v>3352</v>
      </c>
      <c r="F1513" s="13">
        <v>1</v>
      </c>
      <c r="G1513" s="40">
        <v>3085</v>
      </c>
      <c r="H1513" s="13"/>
      <c r="I1513" s="40"/>
      <c r="J1513" s="13"/>
      <c r="K1513" s="40"/>
      <c r="L1513" s="13"/>
      <c r="M1513" s="40"/>
      <c r="N1513" s="13"/>
      <c r="O1513" s="40"/>
      <c r="P1513" s="13"/>
      <c r="Q1513" s="40"/>
    </row>
    <row r="1514" spans="1:17" ht="52.15" customHeight="1" x14ac:dyDescent="0.2">
      <c r="A1514" s="367" t="str">
        <f t="shared" si="39"/>
        <v>Полевая кухня</v>
      </c>
      <c r="B1514" s="368"/>
      <c r="C1514" s="368"/>
      <c r="D1514" s="369"/>
      <c r="E1514" s="13">
        <v>3353</v>
      </c>
      <c r="F1514" s="13">
        <v>1</v>
      </c>
      <c r="G1514" s="40">
        <v>13728</v>
      </c>
      <c r="H1514" s="13"/>
      <c r="I1514" s="40"/>
      <c r="J1514" s="13"/>
      <c r="K1514" s="40"/>
      <c r="L1514" s="13"/>
      <c r="M1514" s="40"/>
      <c r="N1514" s="13"/>
      <c r="O1514" s="40"/>
      <c r="P1514" s="13"/>
      <c r="Q1514" s="40"/>
    </row>
    <row r="1515" spans="1:17" ht="52.15" customHeight="1" x14ac:dyDescent="0.2">
      <c r="A1515" s="367" t="str">
        <f t="shared" si="39"/>
        <v>Наковальня 95 кг</v>
      </c>
      <c r="B1515" s="368"/>
      <c r="C1515" s="368"/>
      <c r="D1515" s="369"/>
      <c r="E1515" s="13">
        <v>3354</v>
      </c>
      <c r="F1515" s="13">
        <v>1</v>
      </c>
      <c r="G1515" s="40">
        <v>5540</v>
      </c>
      <c r="H1515" s="13"/>
      <c r="I1515" s="40"/>
      <c r="J1515" s="13"/>
      <c r="K1515" s="40"/>
      <c r="L1515" s="13"/>
      <c r="M1515" s="40"/>
      <c r="N1515" s="13"/>
      <c r="O1515" s="40"/>
      <c r="P1515" s="13"/>
      <c r="Q1515" s="40"/>
    </row>
    <row r="1516" spans="1:17" ht="52.15" customHeight="1" x14ac:dyDescent="0.2">
      <c r="A1516" s="367" t="str">
        <f t="shared" si="39"/>
        <v>Стеллаж складской СС-011</v>
      </c>
      <c r="B1516" s="368"/>
      <c r="C1516" s="368"/>
      <c r="D1516" s="369"/>
      <c r="E1516" s="13">
        <v>3355</v>
      </c>
      <c r="F1516" s="13">
        <v>1</v>
      </c>
      <c r="G1516" s="40">
        <v>3085</v>
      </c>
      <c r="H1516" s="13"/>
      <c r="I1516" s="40"/>
      <c r="J1516" s="13"/>
      <c r="K1516" s="40"/>
      <c r="L1516" s="13"/>
      <c r="M1516" s="40"/>
      <c r="N1516" s="13"/>
      <c r="O1516" s="40"/>
      <c r="P1516" s="13"/>
      <c r="Q1516" s="40"/>
    </row>
    <row r="1517" spans="1:17" ht="52.15" customHeight="1" x14ac:dyDescent="0.2">
      <c r="A1517" s="367" t="str">
        <f t="shared" si="39"/>
        <v>Кухня полевая КП-130</v>
      </c>
      <c r="B1517" s="368"/>
      <c r="C1517" s="368"/>
      <c r="D1517" s="369"/>
      <c r="E1517" s="13">
        <v>3356</v>
      </c>
      <c r="F1517" s="13">
        <v>1</v>
      </c>
      <c r="G1517" s="40">
        <v>80000</v>
      </c>
      <c r="H1517" s="13"/>
      <c r="I1517" s="40"/>
      <c r="J1517" s="13"/>
      <c r="K1517" s="40"/>
      <c r="L1517" s="13"/>
      <c r="M1517" s="40"/>
      <c r="N1517" s="13"/>
      <c r="O1517" s="40"/>
      <c r="P1517" s="13"/>
      <c r="Q1517" s="40"/>
    </row>
    <row r="1518" spans="1:17" ht="52.15" customHeight="1" x14ac:dyDescent="0.2">
      <c r="A1518" s="367" t="str">
        <f t="shared" si="39"/>
        <v>Кухня полевая П30</v>
      </c>
      <c r="B1518" s="368"/>
      <c r="C1518" s="368"/>
      <c r="D1518" s="369"/>
      <c r="E1518" s="13">
        <v>3357</v>
      </c>
      <c r="F1518" s="13">
        <v>1</v>
      </c>
      <c r="G1518" s="40">
        <v>42500</v>
      </c>
      <c r="H1518" s="13"/>
      <c r="I1518" s="40"/>
      <c r="J1518" s="13"/>
      <c r="K1518" s="40"/>
      <c r="L1518" s="13"/>
      <c r="M1518" s="40"/>
      <c r="N1518" s="13"/>
      <c r="O1518" s="40"/>
      <c r="P1518" s="13"/>
      <c r="Q1518" s="40"/>
    </row>
    <row r="1519" spans="1:17" ht="52.15" customHeight="1" x14ac:dyDescent="0.2">
      <c r="A1519" s="367" t="str">
        <f t="shared" si="39"/>
        <v>Мобильный стенд 2*3м</v>
      </c>
      <c r="B1519" s="368"/>
      <c r="C1519" s="368"/>
      <c r="D1519" s="369"/>
      <c r="E1519" s="13">
        <v>3358</v>
      </c>
      <c r="F1519" s="13">
        <v>1</v>
      </c>
      <c r="G1519" s="40">
        <v>3500</v>
      </c>
      <c r="H1519" s="13"/>
      <c r="I1519" s="40"/>
      <c r="J1519" s="13"/>
      <c r="K1519" s="40"/>
      <c r="L1519" s="13"/>
      <c r="M1519" s="40"/>
      <c r="N1519" s="13"/>
      <c r="O1519" s="40"/>
      <c r="P1519" s="13"/>
      <c r="Q1519" s="40"/>
    </row>
    <row r="1520" spans="1:17" ht="52.15" customHeight="1" x14ac:dyDescent="0.2">
      <c r="A1520" s="367" t="str">
        <f t="shared" si="39"/>
        <v>Бак для воды 220л "Анион"</v>
      </c>
      <c r="B1520" s="368"/>
      <c r="C1520" s="368"/>
      <c r="D1520" s="369"/>
      <c r="E1520" s="13">
        <v>3359</v>
      </c>
      <c r="F1520" s="13">
        <v>1</v>
      </c>
      <c r="G1520" s="40">
        <v>4500</v>
      </c>
      <c r="H1520" s="13"/>
      <c r="I1520" s="40"/>
      <c r="J1520" s="13"/>
      <c r="K1520" s="40"/>
      <c r="L1520" s="13"/>
      <c r="M1520" s="40"/>
      <c r="N1520" s="13"/>
      <c r="O1520" s="40"/>
      <c r="P1520" s="13"/>
      <c r="Q1520" s="40"/>
    </row>
    <row r="1521" spans="1:17" ht="52.15" customHeight="1" x14ac:dyDescent="0.2">
      <c r="A1521" s="367" t="str">
        <f t="shared" si="39"/>
        <v>Бак для воды 220л "Анион"</v>
      </c>
      <c r="B1521" s="368"/>
      <c r="C1521" s="368"/>
      <c r="D1521" s="369"/>
      <c r="E1521" s="13">
        <v>3360</v>
      </c>
      <c r="F1521" s="13">
        <v>1</v>
      </c>
      <c r="G1521" s="40">
        <v>4500</v>
      </c>
      <c r="H1521" s="13"/>
      <c r="I1521" s="40"/>
      <c r="J1521" s="13"/>
      <c r="K1521" s="40"/>
      <c r="L1521" s="13"/>
      <c r="M1521" s="40"/>
      <c r="N1521" s="13"/>
      <c r="O1521" s="40"/>
      <c r="P1521" s="13"/>
      <c r="Q1521" s="40"/>
    </row>
    <row r="1522" spans="1:17" ht="52.15" customHeight="1" x14ac:dyDescent="0.2">
      <c r="A1522" s="367" t="str">
        <f t="shared" ref="A1522:A1585" si="40">A741</f>
        <v>Комплект "Трибуна"</v>
      </c>
      <c r="B1522" s="368"/>
      <c r="C1522" s="368"/>
      <c r="D1522" s="369"/>
      <c r="E1522" s="13">
        <v>3361</v>
      </c>
      <c r="F1522" s="13">
        <v>1</v>
      </c>
      <c r="G1522" s="40">
        <v>99950</v>
      </c>
      <c r="H1522" s="13"/>
      <c r="I1522" s="40"/>
      <c r="J1522" s="13"/>
      <c r="K1522" s="40"/>
      <c r="L1522" s="13"/>
      <c r="M1522" s="40"/>
      <c r="N1522" s="13"/>
      <c r="O1522" s="40"/>
      <c r="P1522" s="13"/>
      <c r="Q1522" s="40"/>
    </row>
    <row r="1523" spans="1:17" ht="52.15" customHeight="1" x14ac:dyDescent="0.2">
      <c r="A1523" s="367" t="str">
        <f t="shared" si="40"/>
        <v>Оборудование газо-сварочное (переносной ОСА-10 ацетилен)</v>
      </c>
      <c r="B1523" s="368"/>
      <c r="C1523" s="368"/>
      <c r="D1523" s="369"/>
      <c r="E1523" s="13">
        <v>3362</v>
      </c>
      <c r="F1523" s="13"/>
      <c r="G1523" s="40"/>
      <c r="H1523" s="13">
        <v>1</v>
      </c>
      <c r="I1523" s="40">
        <v>27267.3</v>
      </c>
      <c r="J1523" s="13"/>
      <c r="K1523" s="40"/>
      <c r="L1523" s="13"/>
      <c r="M1523" s="40"/>
      <c r="N1523" s="13"/>
      <c r="O1523" s="40"/>
      <c r="P1523" s="13"/>
      <c r="Q1523" s="40"/>
    </row>
    <row r="1524" spans="1:17" ht="52.15" customHeight="1" x14ac:dyDescent="0.2">
      <c r="A1524" s="367" t="str">
        <f t="shared" si="40"/>
        <v>Стеллаж складской СС-011</v>
      </c>
      <c r="B1524" s="368"/>
      <c r="C1524" s="368"/>
      <c r="D1524" s="369"/>
      <c r="E1524" s="13">
        <v>3363</v>
      </c>
      <c r="F1524" s="13">
        <v>1</v>
      </c>
      <c r="G1524" s="40">
        <v>3085</v>
      </c>
      <c r="H1524" s="13"/>
      <c r="I1524" s="40"/>
      <c r="J1524" s="13"/>
      <c r="K1524" s="40"/>
      <c r="L1524" s="13"/>
      <c r="M1524" s="40"/>
      <c r="N1524" s="13"/>
      <c r="O1524" s="40"/>
      <c r="P1524" s="13"/>
      <c r="Q1524" s="40"/>
    </row>
    <row r="1525" spans="1:17" ht="52.15" customHeight="1" x14ac:dyDescent="0.2">
      <c r="A1525" s="367" t="str">
        <f t="shared" si="40"/>
        <v>Шкаф металлический</v>
      </c>
      <c r="B1525" s="368"/>
      <c r="C1525" s="368"/>
      <c r="D1525" s="369"/>
      <c r="E1525" s="13">
        <v>3364</v>
      </c>
      <c r="F1525" s="13">
        <v>1</v>
      </c>
      <c r="G1525" s="40">
        <v>3239.77</v>
      </c>
      <c r="H1525" s="13"/>
      <c r="I1525" s="40"/>
      <c r="J1525" s="13"/>
      <c r="K1525" s="40"/>
      <c r="L1525" s="13"/>
      <c r="M1525" s="40"/>
      <c r="N1525" s="13"/>
      <c r="O1525" s="40"/>
      <c r="P1525" s="13"/>
      <c r="Q1525" s="40"/>
    </row>
    <row r="1526" spans="1:17" ht="52.15" customHeight="1" x14ac:dyDescent="0.2">
      <c r="A1526" s="367" t="str">
        <f t="shared" si="40"/>
        <v>Палатка УСТ-56</v>
      </c>
      <c r="B1526" s="368"/>
      <c r="C1526" s="368"/>
      <c r="D1526" s="369"/>
      <c r="E1526" s="13">
        <v>3365</v>
      </c>
      <c r="F1526" s="13">
        <v>1</v>
      </c>
      <c r="G1526" s="40">
        <v>45000</v>
      </c>
      <c r="H1526" s="13"/>
      <c r="I1526" s="40"/>
      <c r="J1526" s="13"/>
      <c r="K1526" s="40"/>
      <c r="L1526" s="13"/>
      <c r="M1526" s="40"/>
      <c r="N1526" s="13"/>
      <c r="O1526" s="40"/>
      <c r="P1526" s="13"/>
      <c r="Q1526" s="40"/>
    </row>
    <row r="1527" spans="1:17" ht="52.15" customHeight="1" x14ac:dyDescent="0.2">
      <c r="A1527" s="367" t="str">
        <f t="shared" si="40"/>
        <v>Тепловая газовая пушка</v>
      </c>
      <c r="B1527" s="368"/>
      <c r="C1527" s="368"/>
      <c r="D1527" s="369"/>
      <c r="E1527" s="13">
        <v>3366</v>
      </c>
      <c r="F1527" s="13">
        <v>1</v>
      </c>
      <c r="G1527" s="40">
        <v>15305</v>
      </c>
      <c r="H1527" s="13"/>
      <c r="I1527" s="40"/>
      <c r="J1527" s="13"/>
      <c r="K1527" s="40"/>
      <c r="L1527" s="13"/>
      <c r="M1527" s="40"/>
      <c r="N1527" s="13"/>
      <c r="O1527" s="40"/>
      <c r="P1527" s="13"/>
      <c r="Q1527" s="40"/>
    </row>
    <row r="1528" spans="1:17" ht="52.15" customHeight="1" x14ac:dyDescent="0.2">
      <c r="A1528" s="367" t="str">
        <f t="shared" si="40"/>
        <v>Кондиционер</v>
      </c>
      <c r="B1528" s="368"/>
      <c r="C1528" s="368"/>
      <c r="D1528" s="369"/>
      <c r="E1528" s="13">
        <v>3367</v>
      </c>
      <c r="F1528" s="13"/>
      <c r="G1528" s="40"/>
      <c r="H1528" s="13">
        <v>1</v>
      </c>
      <c r="I1528" s="40">
        <v>90990</v>
      </c>
      <c r="J1528" s="13"/>
      <c r="K1528" s="40"/>
      <c r="L1528" s="13"/>
      <c r="M1528" s="40"/>
      <c r="N1528" s="13"/>
      <c r="O1528" s="40"/>
      <c r="P1528" s="13"/>
      <c r="Q1528" s="40"/>
    </row>
    <row r="1529" spans="1:17" ht="52.15" customHeight="1" x14ac:dyDescent="0.2">
      <c r="A1529" s="367" t="str">
        <f t="shared" si="40"/>
        <v>Контейнер для мусора</v>
      </c>
      <c r="B1529" s="368"/>
      <c r="C1529" s="368"/>
      <c r="D1529" s="369"/>
      <c r="E1529" s="13">
        <v>3368</v>
      </c>
      <c r="F1529" s="13">
        <v>1</v>
      </c>
      <c r="G1529" s="40">
        <v>9390</v>
      </c>
      <c r="H1529" s="13"/>
      <c r="I1529" s="40"/>
      <c r="J1529" s="13"/>
      <c r="K1529" s="40"/>
      <c r="L1529" s="13"/>
      <c r="M1529" s="40"/>
      <c r="N1529" s="13"/>
      <c r="O1529" s="40"/>
      <c r="P1529" s="13"/>
      <c r="Q1529" s="40"/>
    </row>
    <row r="1530" spans="1:17" ht="52.15" customHeight="1" x14ac:dyDescent="0.2">
      <c r="A1530" s="367" t="str">
        <f t="shared" si="40"/>
        <v>Коньтейнер для мусора</v>
      </c>
      <c r="B1530" s="368"/>
      <c r="C1530" s="368"/>
      <c r="D1530" s="369"/>
      <c r="E1530" s="13">
        <v>3369</v>
      </c>
      <c r="F1530" s="13">
        <v>1</v>
      </c>
      <c r="G1530" s="40">
        <v>9390</v>
      </c>
      <c r="H1530" s="13"/>
      <c r="I1530" s="40"/>
      <c r="J1530" s="13"/>
      <c r="K1530" s="40"/>
      <c r="L1530" s="13"/>
      <c r="M1530" s="40"/>
      <c r="N1530" s="13"/>
      <c r="O1530" s="40"/>
      <c r="P1530" s="13"/>
      <c r="Q1530" s="40"/>
    </row>
    <row r="1531" spans="1:17" ht="52.15" customHeight="1" x14ac:dyDescent="0.2">
      <c r="A1531" s="367" t="str">
        <f t="shared" si="40"/>
        <v>Универсальная лестница трехсекционная 3*16 9316 Алюмет</v>
      </c>
      <c r="B1531" s="368"/>
      <c r="C1531" s="368"/>
      <c r="D1531" s="369"/>
      <c r="E1531" s="13">
        <v>3370</v>
      </c>
      <c r="F1531" s="13"/>
      <c r="G1531" s="40"/>
      <c r="H1531" s="13">
        <v>1</v>
      </c>
      <c r="I1531" s="40">
        <v>28300</v>
      </c>
      <c r="J1531" s="13"/>
      <c r="K1531" s="40"/>
      <c r="L1531" s="13"/>
      <c r="M1531" s="40"/>
      <c r="N1531" s="13"/>
      <c r="O1531" s="40"/>
      <c r="P1531" s="13"/>
      <c r="Q1531" s="40"/>
    </row>
    <row r="1532" spans="1:17" ht="52.15" customHeight="1" x14ac:dyDescent="0.2">
      <c r="A1532" s="367" t="str">
        <f t="shared" si="40"/>
        <v>Стеллаж складской СС-011</v>
      </c>
      <c r="B1532" s="368"/>
      <c r="C1532" s="368"/>
      <c r="D1532" s="369"/>
      <c r="E1532" s="13">
        <v>3371</v>
      </c>
      <c r="F1532" s="13">
        <v>1</v>
      </c>
      <c r="G1532" s="40">
        <v>3085</v>
      </c>
      <c r="H1532" s="13"/>
      <c r="I1532" s="40"/>
      <c r="J1532" s="13"/>
      <c r="K1532" s="40"/>
      <c r="L1532" s="13"/>
      <c r="M1532" s="40"/>
      <c r="N1532" s="13"/>
      <c r="O1532" s="40"/>
      <c r="P1532" s="13"/>
      <c r="Q1532" s="40"/>
    </row>
    <row r="1533" spans="1:17" ht="52.15" customHeight="1" x14ac:dyDescent="0.2">
      <c r="A1533" s="367" t="str">
        <f t="shared" si="40"/>
        <v>Стеллаж складской СС-011</v>
      </c>
      <c r="B1533" s="368"/>
      <c r="C1533" s="368"/>
      <c r="D1533" s="369"/>
      <c r="E1533" s="13">
        <v>3372</v>
      </c>
      <c r="F1533" s="13">
        <v>1</v>
      </c>
      <c r="G1533" s="40">
        <v>3085</v>
      </c>
      <c r="H1533" s="13"/>
      <c r="I1533" s="40"/>
      <c r="J1533" s="13"/>
      <c r="K1533" s="40"/>
      <c r="L1533" s="13"/>
      <c r="M1533" s="40"/>
      <c r="N1533" s="13"/>
      <c r="O1533" s="40"/>
      <c r="P1533" s="13"/>
      <c r="Q1533" s="40"/>
    </row>
    <row r="1534" spans="1:17" ht="52.15" customHeight="1" x14ac:dyDescent="0.2">
      <c r="A1534" s="367" t="str">
        <f t="shared" si="40"/>
        <v>Стеллаж складской СС-011</v>
      </c>
      <c r="B1534" s="368"/>
      <c r="C1534" s="368"/>
      <c r="D1534" s="369"/>
      <c r="E1534" s="13">
        <v>3373</v>
      </c>
      <c r="F1534" s="13">
        <v>1</v>
      </c>
      <c r="G1534" s="40">
        <v>3085</v>
      </c>
      <c r="H1534" s="13"/>
      <c r="I1534" s="40"/>
      <c r="J1534" s="13"/>
      <c r="K1534" s="40"/>
      <c r="L1534" s="13"/>
      <c r="M1534" s="40"/>
      <c r="N1534" s="13"/>
      <c r="O1534" s="40"/>
      <c r="P1534" s="13"/>
      <c r="Q1534" s="40"/>
    </row>
    <row r="1535" spans="1:17" ht="52.15" customHeight="1" x14ac:dyDescent="0.2">
      <c r="A1535" s="367" t="str">
        <f t="shared" si="40"/>
        <v>Стеллаж складской СС-011</v>
      </c>
      <c r="B1535" s="368"/>
      <c r="C1535" s="368"/>
      <c r="D1535" s="369"/>
      <c r="E1535" s="13">
        <v>3374</v>
      </c>
      <c r="F1535" s="13">
        <v>1</v>
      </c>
      <c r="G1535" s="40">
        <v>3085</v>
      </c>
      <c r="H1535" s="13"/>
      <c r="I1535" s="40"/>
      <c r="J1535" s="13"/>
      <c r="K1535" s="40"/>
      <c r="L1535" s="13"/>
      <c r="M1535" s="40"/>
      <c r="N1535" s="13"/>
      <c r="O1535" s="40"/>
      <c r="P1535" s="13"/>
      <c r="Q1535" s="40"/>
    </row>
    <row r="1536" spans="1:17" ht="52.15" customHeight="1" x14ac:dyDescent="0.2">
      <c r="A1536" s="367" t="str">
        <f t="shared" si="40"/>
        <v>Генератор Вепрь АБП 6-230 ВР-БГС</v>
      </c>
      <c r="B1536" s="368"/>
      <c r="C1536" s="368"/>
      <c r="D1536" s="369"/>
      <c r="E1536" s="13">
        <v>3375</v>
      </c>
      <c r="F1536" s="13">
        <v>1</v>
      </c>
      <c r="G1536" s="40">
        <v>57000</v>
      </c>
      <c r="H1536" s="13"/>
      <c r="I1536" s="40"/>
      <c r="J1536" s="13"/>
      <c r="K1536" s="40"/>
      <c r="L1536" s="13"/>
      <c r="M1536" s="40"/>
      <c r="N1536" s="13"/>
      <c r="O1536" s="40"/>
      <c r="P1536" s="13"/>
      <c r="Q1536" s="40"/>
    </row>
    <row r="1537" spans="1:17" ht="52.15" customHeight="1" x14ac:dyDescent="0.2">
      <c r="A1537" s="367" t="str">
        <f t="shared" si="40"/>
        <v>Инвентарь для пейнтбола -комплект наувных укрытий</v>
      </c>
      <c r="B1537" s="368"/>
      <c r="C1537" s="368"/>
      <c r="D1537" s="369"/>
      <c r="E1537" s="13">
        <v>3376</v>
      </c>
      <c r="F1537" s="13">
        <v>1</v>
      </c>
      <c r="G1537" s="40">
        <v>11200</v>
      </c>
      <c r="H1537" s="13"/>
      <c r="I1537" s="40"/>
      <c r="J1537" s="13"/>
      <c r="K1537" s="40"/>
      <c r="L1537" s="13"/>
      <c r="M1537" s="40"/>
      <c r="N1537" s="13"/>
      <c r="O1537" s="40"/>
      <c r="P1537" s="13"/>
      <c r="Q1537" s="40"/>
    </row>
    <row r="1538" spans="1:17" ht="52.15" customHeight="1" x14ac:dyDescent="0.2">
      <c r="A1538" s="367" t="str">
        <f t="shared" si="40"/>
        <v>Инвентарь для пейнтбола -комплект наувных укрытий</v>
      </c>
      <c r="B1538" s="368"/>
      <c r="C1538" s="368"/>
      <c r="D1538" s="369"/>
      <c r="E1538" s="13">
        <v>3377</v>
      </c>
      <c r="F1538" s="13">
        <v>1</v>
      </c>
      <c r="G1538" s="40">
        <v>11200</v>
      </c>
      <c r="H1538" s="13"/>
      <c r="I1538" s="40"/>
      <c r="J1538" s="13"/>
      <c r="K1538" s="40"/>
      <c r="L1538" s="13"/>
      <c r="M1538" s="40"/>
      <c r="N1538" s="13"/>
      <c r="O1538" s="40"/>
      <c r="P1538" s="13"/>
      <c r="Q1538" s="40"/>
    </row>
    <row r="1539" spans="1:17" ht="52.15" customHeight="1" x14ac:dyDescent="0.2">
      <c r="A1539" s="367" t="str">
        <f t="shared" si="40"/>
        <v>Тумба приставная*</v>
      </c>
      <c r="B1539" s="368"/>
      <c r="C1539" s="368"/>
      <c r="D1539" s="369"/>
      <c r="E1539" s="13">
        <v>3378</v>
      </c>
      <c r="F1539" s="13">
        <v>1</v>
      </c>
      <c r="G1539" s="40">
        <v>5000</v>
      </c>
      <c r="H1539" s="13"/>
      <c r="I1539" s="40"/>
      <c r="J1539" s="13"/>
      <c r="K1539" s="40"/>
      <c r="L1539" s="13"/>
      <c r="M1539" s="40"/>
      <c r="N1539" s="13"/>
      <c r="O1539" s="40"/>
      <c r="P1539" s="13"/>
      <c r="Q1539" s="40"/>
    </row>
    <row r="1540" spans="1:17" ht="52.15" customHeight="1" x14ac:dyDescent="0.2">
      <c r="A1540" s="367" t="str">
        <f t="shared" si="40"/>
        <v>Скамья</v>
      </c>
      <c r="B1540" s="368"/>
      <c r="C1540" s="368"/>
      <c r="D1540" s="369"/>
      <c r="E1540" s="13">
        <v>3379</v>
      </c>
      <c r="F1540" s="13">
        <v>1</v>
      </c>
      <c r="G1540" s="40">
        <v>4650</v>
      </c>
      <c r="H1540" s="13"/>
      <c r="I1540" s="40"/>
      <c r="J1540" s="13"/>
      <c r="K1540" s="40"/>
      <c r="L1540" s="13"/>
      <c r="M1540" s="40"/>
      <c r="N1540" s="13"/>
      <c r="O1540" s="40"/>
      <c r="P1540" s="13"/>
      <c r="Q1540" s="40"/>
    </row>
    <row r="1541" spans="1:17" ht="52.15" customHeight="1" x14ac:dyDescent="0.2">
      <c r="A1541" s="367" t="str">
        <f t="shared" si="40"/>
        <v>Мешок боксерский</v>
      </c>
      <c r="B1541" s="368"/>
      <c r="C1541" s="368"/>
      <c r="D1541" s="369"/>
      <c r="E1541" s="13">
        <v>3380</v>
      </c>
      <c r="F1541" s="13">
        <v>1</v>
      </c>
      <c r="G1541" s="40">
        <v>3500</v>
      </c>
      <c r="H1541" s="13"/>
      <c r="I1541" s="40"/>
      <c r="J1541" s="13"/>
      <c r="K1541" s="40"/>
      <c r="L1541" s="13"/>
      <c r="M1541" s="40"/>
      <c r="N1541" s="13"/>
      <c r="O1541" s="40"/>
      <c r="P1541" s="13"/>
      <c r="Q1541" s="40"/>
    </row>
    <row r="1542" spans="1:17" ht="52.15" customHeight="1" x14ac:dyDescent="0.2">
      <c r="A1542" s="367" t="str">
        <f t="shared" si="40"/>
        <v>Мешок боксерский</v>
      </c>
      <c r="B1542" s="368"/>
      <c r="C1542" s="368"/>
      <c r="D1542" s="369"/>
      <c r="E1542" s="13">
        <v>3381</v>
      </c>
      <c r="F1542" s="13">
        <v>1</v>
      </c>
      <c r="G1542" s="40">
        <v>3500</v>
      </c>
      <c r="H1542" s="13"/>
      <c r="I1542" s="40"/>
      <c r="J1542" s="13"/>
      <c r="K1542" s="40"/>
      <c r="L1542" s="13"/>
      <c r="M1542" s="40"/>
      <c r="N1542" s="13"/>
      <c r="O1542" s="40"/>
      <c r="P1542" s="13"/>
      <c r="Q1542" s="40"/>
    </row>
    <row r="1543" spans="1:17" ht="52.15" customHeight="1" x14ac:dyDescent="0.2">
      <c r="A1543" s="367" t="str">
        <f t="shared" si="40"/>
        <v>Подушка настенная боксерская</v>
      </c>
      <c r="B1543" s="368"/>
      <c r="C1543" s="368"/>
      <c r="D1543" s="369"/>
      <c r="E1543" s="13">
        <v>3382</v>
      </c>
      <c r="F1543" s="13">
        <v>1</v>
      </c>
      <c r="G1543" s="40">
        <v>9500</v>
      </c>
      <c r="H1543" s="13"/>
      <c r="I1543" s="40"/>
      <c r="J1543" s="13"/>
      <c r="K1543" s="40"/>
      <c r="L1543" s="13"/>
      <c r="M1543" s="40"/>
      <c r="N1543" s="13"/>
      <c r="O1543" s="40"/>
      <c r="P1543" s="13"/>
      <c r="Q1543" s="40"/>
    </row>
    <row r="1544" spans="1:17" ht="52.15" customHeight="1" x14ac:dyDescent="0.2">
      <c r="A1544" s="367" t="str">
        <f t="shared" si="40"/>
        <v>Кабинка металлическая д/раздевалки</v>
      </c>
      <c r="B1544" s="368"/>
      <c r="C1544" s="368"/>
      <c r="D1544" s="369"/>
      <c r="E1544" s="13">
        <v>3383</v>
      </c>
      <c r="F1544" s="13">
        <v>1</v>
      </c>
      <c r="G1544" s="40">
        <v>5000.25</v>
      </c>
      <c r="H1544" s="13"/>
      <c r="I1544" s="40"/>
      <c r="J1544" s="13"/>
      <c r="K1544" s="40"/>
      <c r="L1544" s="13"/>
      <c r="M1544" s="40"/>
      <c r="N1544" s="13"/>
      <c r="O1544" s="40"/>
      <c r="P1544" s="13"/>
      <c r="Q1544" s="40"/>
    </row>
    <row r="1545" spans="1:17" ht="52.15" customHeight="1" x14ac:dyDescent="0.2">
      <c r="A1545" s="367" t="str">
        <f t="shared" si="40"/>
        <v>Кабинка металлическая д/раздевалки</v>
      </c>
      <c r="B1545" s="368"/>
      <c r="C1545" s="368"/>
      <c r="D1545" s="369"/>
      <c r="E1545" s="13">
        <v>3384</v>
      </c>
      <c r="F1545" s="13">
        <v>1</v>
      </c>
      <c r="G1545" s="40">
        <v>5000.25</v>
      </c>
      <c r="H1545" s="13"/>
      <c r="I1545" s="40"/>
      <c r="J1545" s="13"/>
      <c r="K1545" s="40"/>
      <c r="L1545" s="13"/>
      <c r="M1545" s="40"/>
      <c r="N1545" s="13"/>
      <c r="O1545" s="40"/>
      <c r="P1545" s="13"/>
      <c r="Q1545" s="40"/>
    </row>
    <row r="1546" spans="1:17" ht="52.15" customHeight="1" x14ac:dyDescent="0.2">
      <c r="A1546" s="367" t="str">
        <f t="shared" si="40"/>
        <v>Скамья</v>
      </c>
      <c r="B1546" s="368"/>
      <c r="C1546" s="368"/>
      <c r="D1546" s="369"/>
      <c r="E1546" s="13">
        <v>3385</v>
      </c>
      <c r="F1546" s="13">
        <v>1</v>
      </c>
      <c r="G1546" s="40">
        <v>6825</v>
      </c>
      <c r="H1546" s="13"/>
      <c r="I1546" s="40"/>
      <c r="J1546" s="13"/>
      <c r="K1546" s="40"/>
      <c r="L1546" s="13"/>
      <c r="M1546" s="40"/>
      <c r="N1546" s="13"/>
      <c r="O1546" s="40"/>
      <c r="P1546" s="13"/>
      <c r="Q1546" s="40"/>
    </row>
    <row r="1547" spans="1:17" ht="52.15" customHeight="1" x14ac:dyDescent="0.2">
      <c r="A1547" s="367" t="str">
        <f t="shared" si="40"/>
        <v>Скамья</v>
      </c>
      <c r="B1547" s="368"/>
      <c r="C1547" s="368"/>
      <c r="D1547" s="369"/>
      <c r="E1547" s="13">
        <v>3386</v>
      </c>
      <c r="F1547" s="13">
        <v>1</v>
      </c>
      <c r="G1547" s="40">
        <v>4650</v>
      </c>
      <c r="H1547" s="13"/>
      <c r="I1547" s="40"/>
      <c r="J1547" s="13"/>
      <c r="K1547" s="40"/>
      <c r="L1547" s="13"/>
      <c r="M1547" s="40"/>
      <c r="N1547" s="13"/>
      <c r="O1547" s="40"/>
      <c r="P1547" s="13"/>
      <c r="Q1547" s="40"/>
    </row>
    <row r="1548" spans="1:17" ht="52.15" customHeight="1" x14ac:dyDescent="0.2">
      <c r="A1548" s="367" t="str">
        <f t="shared" si="40"/>
        <v>Кабинка металлическая д/раздевалки</v>
      </c>
      <c r="B1548" s="368"/>
      <c r="C1548" s="368"/>
      <c r="D1548" s="369"/>
      <c r="E1548" s="13">
        <v>3387</v>
      </c>
      <c r="F1548" s="13">
        <v>1</v>
      </c>
      <c r="G1548" s="40">
        <v>5000.25</v>
      </c>
      <c r="H1548" s="13"/>
      <c r="I1548" s="40"/>
      <c r="J1548" s="13"/>
      <c r="K1548" s="40"/>
      <c r="L1548" s="13"/>
      <c r="M1548" s="40"/>
      <c r="N1548" s="13"/>
      <c r="O1548" s="40"/>
      <c r="P1548" s="13"/>
      <c r="Q1548" s="40"/>
    </row>
    <row r="1549" spans="1:17" ht="52.15" customHeight="1" x14ac:dyDescent="0.2">
      <c r="A1549" s="367" t="str">
        <f t="shared" si="40"/>
        <v>Ресепшен Администрации</v>
      </c>
      <c r="B1549" s="368"/>
      <c r="C1549" s="368"/>
      <c r="D1549" s="369"/>
      <c r="E1549" s="13">
        <v>3388</v>
      </c>
      <c r="F1549" s="13">
        <v>1</v>
      </c>
      <c r="G1549" s="40">
        <v>10000</v>
      </c>
      <c r="H1549" s="13"/>
      <c r="I1549" s="85"/>
      <c r="J1549" s="13"/>
      <c r="K1549" s="40"/>
      <c r="L1549" s="13"/>
      <c r="M1549" s="40"/>
      <c r="N1549" s="13"/>
      <c r="O1549" s="40"/>
      <c r="P1549" s="13"/>
      <c r="Q1549" s="40"/>
    </row>
    <row r="1550" spans="1:17" ht="52.15" customHeight="1" x14ac:dyDescent="0.2">
      <c r="A1550" s="367" t="str">
        <f t="shared" si="40"/>
        <v>Скамья</v>
      </c>
      <c r="B1550" s="368"/>
      <c r="C1550" s="368"/>
      <c r="D1550" s="369"/>
      <c r="E1550" s="13">
        <v>3389</v>
      </c>
      <c r="F1550" s="13">
        <v>1</v>
      </c>
      <c r="G1550" s="40">
        <v>6825</v>
      </c>
      <c r="H1550" s="13"/>
      <c r="I1550" s="40"/>
      <c r="J1550" s="13"/>
      <c r="K1550" s="40"/>
      <c r="L1550" s="13"/>
      <c r="M1550" s="40"/>
      <c r="N1550" s="13"/>
      <c r="O1550" s="40"/>
      <c r="P1550" s="13"/>
      <c r="Q1550" s="40"/>
    </row>
    <row r="1551" spans="1:17" ht="52.15" customHeight="1" x14ac:dyDescent="0.2">
      <c r="A1551" s="367" t="str">
        <f t="shared" si="40"/>
        <v>Кулер напольный</v>
      </c>
      <c r="B1551" s="368"/>
      <c r="C1551" s="368"/>
      <c r="D1551" s="369"/>
      <c r="E1551" s="13">
        <v>3390</v>
      </c>
      <c r="F1551" s="13">
        <v>1</v>
      </c>
      <c r="G1551" s="40">
        <v>6000</v>
      </c>
      <c r="H1551" s="13"/>
      <c r="I1551" s="40"/>
      <c r="J1551" s="13"/>
      <c r="K1551" s="40"/>
      <c r="L1551" s="13"/>
      <c r="M1551" s="40"/>
      <c r="N1551" s="13"/>
      <c r="O1551" s="40"/>
      <c r="P1551" s="13"/>
      <c r="Q1551" s="40"/>
    </row>
    <row r="1552" spans="1:17" ht="52.15" customHeight="1" x14ac:dyDescent="0.2">
      <c r="A1552" s="367" t="str">
        <f t="shared" si="40"/>
        <v>Стол офисный</v>
      </c>
      <c r="B1552" s="368"/>
      <c r="C1552" s="368"/>
      <c r="D1552" s="369"/>
      <c r="E1552" s="13">
        <v>3391</v>
      </c>
      <c r="F1552" s="13">
        <v>1</v>
      </c>
      <c r="G1552" s="40">
        <v>5000</v>
      </c>
      <c r="H1552" s="13"/>
      <c r="I1552" s="40"/>
      <c r="J1552" s="13"/>
      <c r="K1552" s="40"/>
      <c r="L1552" s="13"/>
      <c r="M1552" s="40"/>
      <c r="N1552" s="13"/>
      <c r="O1552" s="40"/>
      <c r="P1552" s="13"/>
      <c r="Q1552" s="40"/>
    </row>
    <row r="1553" spans="1:17" ht="52.15" customHeight="1" x14ac:dyDescent="0.2">
      <c r="A1553" s="367" t="str">
        <f t="shared" si="40"/>
        <v>Мешок боксерский</v>
      </c>
      <c r="B1553" s="368"/>
      <c r="C1553" s="368"/>
      <c r="D1553" s="369"/>
      <c r="E1553" s="13">
        <v>3392</v>
      </c>
      <c r="F1553" s="13">
        <v>1</v>
      </c>
      <c r="G1553" s="85">
        <v>3500</v>
      </c>
      <c r="H1553" s="13"/>
      <c r="I1553" s="40"/>
      <c r="J1553" s="13"/>
      <c r="K1553" s="40"/>
      <c r="L1553" s="13"/>
      <c r="M1553" s="40"/>
      <c r="N1553" s="13"/>
      <c r="O1553" s="40"/>
      <c r="P1553" s="13"/>
      <c r="Q1553" s="40"/>
    </row>
    <row r="1554" spans="1:17" ht="52.15" customHeight="1" x14ac:dyDescent="0.2">
      <c r="A1554" s="367" t="str">
        <f t="shared" si="40"/>
        <v>Кабинка металлическая д/раздевалки</v>
      </c>
      <c r="B1554" s="368"/>
      <c r="C1554" s="368"/>
      <c r="D1554" s="369"/>
      <c r="E1554" s="13">
        <v>3393</v>
      </c>
      <c r="F1554" s="13">
        <v>1</v>
      </c>
      <c r="G1554" s="40">
        <v>5000.25</v>
      </c>
      <c r="H1554" s="13"/>
      <c r="I1554" s="40"/>
      <c r="J1554" s="13"/>
      <c r="K1554" s="40"/>
      <c r="L1554" s="13"/>
      <c r="M1554" s="40"/>
      <c r="N1554" s="13"/>
      <c r="O1554" s="40"/>
      <c r="P1554" s="13"/>
      <c r="Q1554" s="40"/>
    </row>
    <row r="1555" spans="1:17" ht="52.15" customHeight="1" x14ac:dyDescent="0.2">
      <c r="A1555" s="367" t="str">
        <f t="shared" si="40"/>
        <v>Универсальная лестница трансформер 4*5 Эйфель "Классик"</v>
      </c>
      <c r="B1555" s="368"/>
      <c r="C1555" s="368"/>
      <c r="D1555" s="369"/>
      <c r="E1555" s="13">
        <v>3394</v>
      </c>
      <c r="F1555" s="13"/>
      <c r="G1555" s="40"/>
      <c r="H1555" s="13">
        <v>1</v>
      </c>
      <c r="I1555" s="40">
        <v>7800</v>
      </c>
      <c r="J1555" s="13"/>
      <c r="K1555" s="40"/>
      <c r="L1555" s="13"/>
      <c r="M1555" s="40"/>
      <c r="N1555" s="13"/>
      <c r="O1555" s="40"/>
      <c r="P1555" s="13"/>
      <c r="Q1555" s="40"/>
    </row>
    <row r="1556" spans="1:17" ht="52.15" customHeight="1" x14ac:dyDescent="0.2">
      <c r="A1556" s="367" t="str">
        <f t="shared" si="40"/>
        <v>Мешок боксерский</v>
      </c>
      <c r="B1556" s="368"/>
      <c r="C1556" s="368"/>
      <c r="D1556" s="369"/>
      <c r="E1556" s="13">
        <v>3395</v>
      </c>
      <c r="F1556" s="13">
        <v>1</v>
      </c>
      <c r="G1556" s="40">
        <v>3500</v>
      </c>
      <c r="H1556" s="13"/>
      <c r="I1556" s="40"/>
      <c r="J1556" s="13"/>
      <c r="K1556" s="40"/>
      <c r="L1556" s="13"/>
      <c r="M1556" s="40"/>
      <c r="N1556" s="13"/>
      <c r="O1556" s="40"/>
      <c r="P1556" s="13"/>
      <c r="Q1556" s="40"/>
    </row>
    <row r="1557" spans="1:17" ht="52.15" customHeight="1" x14ac:dyDescent="0.2">
      <c r="A1557" s="367" t="str">
        <f t="shared" si="40"/>
        <v>Вентилятор круглый канальный TUBE 200XL</v>
      </c>
      <c r="B1557" s="368"/>
      <c r="C1557" s="368"/>
      <c r="D1557" s="369"/>
      <c r="E1557" s="13">
        <v>3396</v>
      </c>
      <c r="F1557" s="13"/>
      <c r="G1557" s="40"/>
      <c r="H1557" s="13">
        <v>1</v>
      </c>
      <c r="I1557" s="40">
        <v>5940</v>
      </c>
      <c r="J1557" s="13"/>
      <c r="K1557" s="40"/>
      <c r="L1557" s="13"/>
      <c r="M1557" s="40"/>
      <c r="N1557" s="13"/>
      <c r="O1557" s="40"/>
      <c r="P1557" s="13"/>
      <c r="Q1557" s="40"/>
    </row>
    <row r="1558" spans="1:17" ht="52.15" customHeight="1" x14ac:dyDescent="0.2">
      <c r="A1558" s="367" t="str">
        <f t="shared" si="40"/>
        <v>Кабинка металлическая д/раздевалки</v>
      </c>
      <c r="B1558" s="368"/>
      <c r="C1558" s="368"/>
      <c r="D1558" s="369"/>
      <c r="E1558" s="13">
        <v>3397</v>
      </c>
      <c r="F1558" s="13">
        <v>1</v>
      </c>
      <c r="G1558" s="40">
        <v>5000.25</v>
      </c>
      <c r="H1558" s="13"/>
      <c r="I1558" s="40"/>
      <c r="J1558" s="13"/>
      <c r="K1558" s="40"/>
      <c r="L1558" s="13"/>
      <c r="M1558" s="40"/>
      <c r="N1558" s="13"/>
      <c r="O1558" s="40"/>
      <c r="P1558" s="13"/>
      <c r="Q1558" s="40"/>
    </row>
    <row r="1559" spans="1:17" ht="52.15" customHeight="1" x14ac:dyDescent="0.2">
      <c r="A1559" s="367" t="str">
        <f t="shared" si="40"/>
        <v>Скамья</v>
      </c>
      <c r="B1559" s="368"/>
      <c r="C1559" s="368"/>
      <c r="D1559" s="369"/>
      <c r="E1559" s="13">
        <v>3398</v>
      </c>
      <c r="F1559" s="13">
        <v>1</v>
      </c>
      <c r="G1559" s="40">
        <v>4650</v>
      </c>
      <c r="H1559" s="13"/>
      <c r="I1559" s="40"/>
      <c r="J1559" s="13"/>
      <c r="K1559" s="40"/>
      <c r="L1559" s="13"/>
      <c r="M1559" s="40"/>
      <c r="N1559" s="13"/>
      <c r="O1559" s="40"/>
      <c r="P1559" s="13"/>
      <c r="Q1559" s="40"/>
    </row>
    <row r="1560" spans="1:17" ht="52.15" customHeight="1" x14ac:dyDescent="0.2">
      <c r="A1560" s="367" t="str">
        <f t="shared" si="40"/>
        <v>Кабинка металлическая д/раздевалки</v>
      </c>
      <c r="B1560" s="368"/>
      <c r="C1560" s="368"/>
      <c r="D1560" s="369"/>
      <c r="E1560" s="13">
        <v>3399</v>
      </c>
      <c r="F1560" s="13">
        <v>1</v>
      </c>
      <c r="G1560" s="40">
        <v>5000.25</v>
      </c>
      <c r="H1560" s="13"/>
      <c r="I1560" s="40"/>
      <c r="J1560" s="13"/>
      <c r="K1560" s="40"/>
      <c r="L1560" s="13"/>
      <c r="M1560" s="40"/>
      <c r="N1560" s="13"/>
      <c r="O1560" s="40"/>
      <c r="P1560" s="13"/>
      <c r="Q1560" s="40"/>
    </row>
    <row r="1561" spans="1:17" ht="52.15" customHeight="1" x14ac:dyDescent="0.2">
      <c r="A1561" s="367" t="str">
        <f t="shared" si="40"/>
        <v>Шкаф для документов и оргтехники</v>
      </c>
      <c r="B1561" s="368"/>
      <c r="C1561" s="368"/>
      <c r="D1561" s="369"/>
      <c r="E1561" s="13">
        <v>3400</v>
      </c>
      <c r="F1561" s="13">
        <v>1</v>
      </c>
      <c r="G1561" s="85">
        <v>15000</v>
      </c>
      <c r="H1561" s="13"/>
      <c r="I1561" s="40"/>
      <c r="J1561" s="13"/>
      <c r="K1561" s="40"/>
      <c r="L1561" s="13"/>
      <c r="M1561" s="40"/>
      <c r="N1561" s="13"/>
      <c r="O1561" s="40"/>
      <c r="P1561" s="13"/>
      <c r="Q1561" s="40"/>
    </row>
    <row r="1562" spans="1:17" ht="52.15" customHeight="1" x14ac:dyDescent="0.2">
      <c r="A1562" s="367" t="str">
        <f t="shared" si="40"/>
        <v>Тепловая завеса</v>
      </c>
      <c r="B1562" s="368"/>
      <c r="C1562" s="368"/>
      <c r="D1562" s="369"/>
      <c r="E1562" s="13">
        <v>3401</v>
      </c>
      <c r="F1562" s="13">
        <v>1</v>
      </c>
      <c r="G1562" s="40">
        <v>20000</v>
      </c>
      <c r="H1562" s="13"/>
      <c r="I1562" s="40"/>
      <c r="J1562" s="13"/>
      <c r="K1562" s="40"/>
      <c r="L1562" s="13"/>
      <c r="M1562" s="40"/>
      <c r="N1562" s="13"/>
      <c r="O1562" s="40"/>
      <c r="P1562" s="13"/>
      <c r="Q1562" s="40"/>
    </row>
    <row r="1563" spans="1:17" ht="52.15" customHeight="1" x14ac:dyDescent="0.2">
      <c r="A1563" s="367" t="str">
        <f t="shared" si="40"/>
        <v>Шкаф закрытый для одежды</v>
      </c>
      <c r="B1563" s="368"/>
      <c r="C1563" s="368"/>
      <c r="D1563" s="369"/>
      <c r="E1563" s="13">
        <v>3402</v>
      </c>
      <c r="F1563" s="13">
        <v>1</v>
      </c>
      <c r="G1563" s="40">
        <v>20000</v>
      </c>
      <c r="H1563" s="13"/>
      <c r="I1563" s="40"/>
      <c r="J1563" s="13"/>
      <c r="K1563" s="40"/>
      <c r="L1563" s="13"/>
      <c r="M1563" s="40"/>
      <c r="N1563" s="13"/>
      <c r="O1563" s="40"/>
      <c r="P1563" s="13"/>
      <c r="Q1563" s="40"/>
    </row>
    <row r="1564" spans="1:17" ht="52.15" customHeight="1" x14ac:dyDescent="0.2">
      <c r="A1564" s="367" t="str">
        <f t="shared" si="40"/>
        <v>Шкаф с остекленными дверками</v>
      </c>
      <c r="B1564" s="368"/>
      <c r="C1564" s="368"/>
      <c r="D1564" s="369"/>
      <c r="E1564" s="13">
        <v>3403</v>
      </c>
      <c r="F1564" s="13">
        <v>1</v>
      </c>
      <c r="G1564" s="40">
        <v>17000</v>
      </c>
      <c r="H1564" s="13"/>
      <c r="I1564" s="40"/>
      <c r="J1564" s="13"/>
      <c r="K1564" s="40"/>
      <c r="L1564" s="13"/>
      <c r="M1564" s="40"/>
      <c r="N1564" s="13"/>
      <c r="O1564" s="40"/>
      <c r="P1564" s="13"/>
      <c r="Q1564" s="40"/>
    </row>
    <row r="1565" spans="1:17" ht="52.15" customHeight="1" x14ac:dyDescent="0.2">
      <c r="A1565" s="367" t="str">
        <f t="shared" si="40"/>
        <v>Шкаф с остекленными дверками*</v>
      </c>
      <c r="B1565" s="368"/>
      <c r="C1565" s="368"/>
      <c r="D1565" s="369"/>
      <c r="E1565" s="13">
        <v>3404</v>
      </c>
      <c r="F1565" s="13">
        <v>1</v>
      </c>
      <c r="G1565" s="40">
        <v>17000</v>
      </c>
      <c r="H1565" s="13"/>
      <c r="I1565" s="40"/>
      <c r="J1565" s="13"/>
      <c r="K1565" s="40"/>
      <c r="L1565" s="13"/>
      <c r="M1565" s="40"/>
      <c r="N1565" s="13"/>
      <c r="O1565" s="40"/>
      <c r="P1565" s="13"/>
      <c r="Q1565" s="40"/>
    </row>
    <row r="1566" spans="1:17" ht="52.15" customHeight="1" x14ac:dyDescent="0.2">
      <c r="A1566" s="367" t="str">
        <f t="shared" si="40"/>
        <v>Тумба приставная</v>
      </c>
      <c r="B1566" s="368"/>
      <c r="C1566" s="368"/>
      <c r="D1566" s="369"/>
      <c r="E1566" s="13">
        <v>3405</v>
      </c>
      <c r="F1566" s="13">
        <v>1</v>
      </c>
      <c r="G1566" s="40">
        <v>5000</v>
      </c>
      <c r="H1566" s="13"/>
      <c r="I1566" s="40"/>
      <c r="J1566" s="13"/>
      <c r="K1566" s="40"/>
      <c r="L1566" s="13"/>
      <c r="M1566" s="40"/>
      <c r="N1566" s="13"/>
      <c r="O1566" s="40"/>
      <c r="P1566" s="13"/>
      <c r="Q1566" s="40"/>
    </row>
    <row r="1567" spans="1:17" ht="52.15" customHeight="1" x14ac:dyDescent="0.2">
      <c r="A1567" s="367" t="str">
        <f t="shared" si="40"/>
        <v>Скамья</v>
      </c>
      <c r="B1567" s="368"/>
      <c r="C1567" s="368"/>
      <c r="D1567" s="369"/>
      <c r="E1567" s="13">
        <v>3406</v>
      </c>
      <c r="F1567" s="13">
        <v>1</v>
      </c>
      <c r="G1567" s="40">
        <v>4650</v>
      </c>
      <c r="H1567" s="13"/>
      <c r="I1567" s="40"/>
      <c r="J1567" s="13"/>
      <c r="K1567" s="40"/>
      <c r="L1567" s="13"/>
      <c r="M1567" s="40"/>
      <c r="N1567" s="13"/>
      <c r="O1567" s="40"/>
      <c r="P1567" s="13"/>
      <c r="Q1567" s="40"/>
    </row>
    <row r="1568" spans="1:17" ht="52.15" customHeight="1" x14ac:dyDescent="0.2">
      <c r="A1568" s="367" t="str">
        <f t="shared" si="40"/>
        <v>Ковер с ворсом на резиновой основе</v>
      </c>
      <c r="B1568" s="368"/>
      <c r="C1568" s="368"/>
      <c r="D1568" s="369"/>
      <c r="E1568" s="13">
        <v>3407</v>
      </c>
      <c r="F1568" s="13">
        <v>1</v>
      </c>
      <c r="G1568" s="40">
        <v>9005.4</v>
      </c>
      <c r="H1568" s="13"/>
      <c r="I1568" s="40"/>
      <c r="J1568" s="13"/>
      <c r="K1568" s="40"/>
      <c r="L1568" s="13"/>
      <c r="M1568" s="40"/>
      <c r="N1568" s="13"/>
      <c r="O1568" s="40"/>
      <c r="P1568" s="13"/>
      <c r="Q1568" s="40"/>
    </row>
    <row r="1569" spans="1:17" ht="52.15" customHeight="1" x14ac:dyDescent="0.2">
      <c r="A1569" s="367" t="str">
        <f t="shared" si="40"/>
        <v>Скамья</v>
      </c>
      <c r="B1569" s="368"/>
      <c r="C1569" s="368"/>
      <c r="D1569" s="369"/>
      <c r="E1569" s="13">
        <v>3408</v>
      </c>
      <c r="F1569" s="13">
        <v>1</v>
      </c>
      <c r="G1569" s="40">
        <v>6825</v>
      </c>
      <c r="H1569" s="13"/>
      <c r="I1569" s="40"/>
      <c r="J1569" s="13"/>
      <c r="K1569" s="40"/>
      <c r="L1569" s="13"/>
      <c r="M1569" s="40"/>
      <c r="N1569" s="13"/>
      <c r="O1569" s="40"/>
      <c r="P1569" s="13"/>
      <c r="Q1569" s="40"/>
    </row>
    <row r="1570" spans="1:17" ht="52.15" customHeight="1" x14ac:dyDescent="0.2">
      <c r="A1570" s="367" t="str">
        <f t="shared" si="40"/>
        <v>Диван офисный</v>
      </c>
      <c r="B1570" s="368"/>
      <c r="C1570" s="368"/>
      <c r="D1570" s="369"/>
      <c r="E1570" s="13">
        <v>3409</v>
      </c>
      <c r="F1570" s="13">
        <v>1</v>
      </c>
      <c r="G1570" s="40">
        <v>5999.7</v>
      </c>
      <c r="H1570" s="13"/>
      <c r="I1570" s="40"/>
      <c r="J1570" s="13"/>
      <c r="K1570" s="40"/>
      <c r="L1570" s="13"/>
      <c r="M1570" s="40"/>
      <c r="N1570" s="13"/>
      <c r="O1570" s="40"/>
      <c r="P1570" s="13"/>
      <c r="Q1570" s="40"/>
    </row>
    <row r="1571" spans="1:17" ht="52.15" customHeight="1" x14ac:dyDescent="0.2">
      <c r="A1571" s="367" t="str">
        <f t="shared" si="40"/>
        <v>Вывеска 1,5мх2,45мх0,33м</v>
      </c>
      <c r="B1571" s="368"/>
      <c r="C1571" s="368"/>
      <c r="D1571" s="369"/>
      <c r="E1571" s="13">
        <v>3410</v>
      </c>
      <c r="F1571" s="13">
        <v>1</v>
      </c>
      <c r="G1571" s="40">
        <v>50000</v>
      </c>
      <c r="H1571" s="13"/>
      <c r="I1571" s="40"/>
      <c r="J1571" s="13"/>
      <c r="K1571" s="40"/>
      <c r="L1571" s="13"/>
      <c r="M1571" s="40"/>
      <c r="N1571" s="13"/>
      <c r="O1571" s="40"/>
      <c r="P1571" s="13"/>
      <c r="Q1571" s="40"/>
    </row>
    <row r="1572" spans="1:17" ht="52.15" customHeight="1" x14ac:dyDescent="0.2">
      <c r="A1572" s="367" t="str">
        <f t="shared" si="40"/>
        <v>Зеркало</v>
      </c>
      <c r="B1572" s="368"/>
      <c r="C1572" s="368"/>
      <c r="D1572" s="369"/>
      <c r="E1572" s="13">
        <v>3411</v>
      </c>
      <c r="F1572" s="13">
        <v>1</v>
      </c>
      <c r="G1572" s="40">
        <v>5000</v>
      </c>
      <c r="H1572" s="13"/>
      <c r="I1572" s="40"/>
      <c r="J1572" s="13"/>
      <c r="K1572" s="40"/>
      <c r="L1572" s="13"/>
      <c r="M1572" s="40"/>
      <c r="N1572" s="13"/>
      <c r="O1572" s="40"/>
      <c r="P1572" s="13"/>
      <c r="Q1572" s="40"/>
    </row>
    <row r="1573" spans="1:17" ht="52.15" customHeight="1" x14ac:dyDescent="0.2">
      <c r="A1573" s="367" t="str">
        <f t="shared" si="40"/>
        <v>Зеркало</v>
      </c>
      <c r="B1573" s="368"/>
      <c r="C1573" s="368"/>
      <c r="D1573" s="369"/>
      <c r="E1573" s="13">
        <v>3412</v>
      </c>
      <c r="F1573" s="13">
        <v>1</v>
      </c>
      <c r="G1573" s="40">
        <v>5000</v>
      </c>
      <c r="H1573" s="13"/>
      <c r="I1573" s="40"/>
      <c r="J1573" s="13"/>
      <c r="K1573" s="40"/>
      <c r="L1573" s="13"/>
      <c r="M1573" s="40"/>
      <c r="N1573" s="13"/>
      <c r="O1573" s="40"/>
      <c r="P1573" s="13"/>
      <c r="Q1573" s="40"/>
    </row>
    <row r="1574" spans="1:17" ht="52.15" customHeight="1" x14ac:dyDescent="0.2">
      <c r="A1574" s="367" t="str">
        <f t="shared" si="40"/>
        <v>Зеркало</v>
      </c>
      <c r="B1574" s="368"/>
      <c r="C1574" s="368"/>
      <c r="D1574" s="369"/>
      <c r="E1574" s="13">
        <v>3413</v>
      </c>
      <c r="F1574" s="13">
        <v>1</v>
      </c>
      <c r="G1574" s="40">
        <v>5000</v>
      </c>
      <c r="H1574" s="13"/>
      <c r="I1574" s="40"/>
      <c r="J1574" s="13"/>
      <c r="K1574" s="40"/>
      <c r="L1574" s="13"/>
      <c r="M1574" s="40"/>
      <c r="N1574" s="13"/>
      <c r="O1574" s="40"/>
      <c r="P1574" s="13"/>
      <c r="Q1574" s="40"/>
    </row>
    <row r="1575" spans="1:17" ht="52.15" customHeight="1" x14ac:dyDescent="0.2">
      <c r="A1575" s="367" t="str">
        <f t="shared" si="40"/>
        <v>Кабинка металлическая д/раздевалки</v>
      </c>
      <c r="B1575" s="368"/>
      <c r="C1575" s="368"/>
      <c r="D1575" s="369"/>
      <c r="E1575" s="13">
        <v>3414</v>
      </c>
      <c r="F1575" s="13">
        <v>1</v>
      </c>
      <c r="G1575" s="40">
        <v>5000.25</v>
      </c>
      <c r="H1575" s="13"/>
      <c r="I1575" s="40"/>
      <c r="J1575" s="13"/>
      <c r="K1575" s="40"/>
      <c r="L1575" s="13"/>
      <c r="M1575" s="40"/>
      <c r="N1575" s="13"/>
      <c r="O1575" s="40"/>
      <c r="P1575" s="13"/>
      <c r="Q1575" s="40"/>
    </row>
    <row r="1576" spans="1:17" ht="52.15" customHeight="1" x14ac:dyDescent="0.2">
      <c r="A1576" s="367" t="str">
        <f t="shared" si="40"/>
        <v>Скамья универсальная</v>
      </c>
      <c r="B1576" s="368"/>
      <c r="C1576" s="368"/>
      <c r="D1576" s="369"/>
      <c r="E1576" s="13">
        <v>3415</v>
      </c>
      <c r="F1576" s="13">
        <v>1</v>
      </c>
      <c r="G1576" s="40">
        <v>13000</v>
      </c>
      <c r="H1576" s="13"/>
      <c r="I1576" s="40"/>
      <c r="J1576" s="13"/>
      <c r="K1576" s="40"/>
      <c r="L1576" s="13"/>
      <c r="M1576" s="40"/>
      <c r="N1576" s="13"/>
      <c r="O1576" s="40"/>
      <c r="P1576" s="13"/>
      <c r="Q1576" s="40"/>
    </row>
    <row r="1577" spans="1:17" ht="52.15" customHeight="1" x14ac:dyDescent="0.2">
      <c r="A1577" s="367" t="str">
        <f t="shared" si="40"/>
        <v>Силовой тренажер</v>
      </c>
      <c r="B1577" s="368"/>
      <c r="C1577" s="368"/>
      <c r="D1577" s="369"/>
      <c r="E1577" s="13">
        <v>3416</v>
      </c>
      <c r="F1577" s="13">
        <v>1</v>
      </c>
      <c r="G1577" s="40">
        <v>55000</v>
      </c>
      <c r="H1577" s="13"/>
      <c r="I1577" s="40"/>
      <c r="J1577" s="13"/>
      <c r="K1577" s="40"/>
      <c r="L1577" s="13"/>
      <c r="M1577" s="40"/>
      <c r="N1577" s="13"/>
      <c r="O1577" s="40"/>
      <c r="P1577" s="13"/>
      <c r="Q1577" s="40"/>
    </row>
    <row r="1578" spans="1:17" ht="52.15" customHeight="1" x14ac:dyDescent="0.2">
      <c r="A1578" s="367" t="str">
        <f t="shared" si="40"/>
        <v>Защитные жалюзи (рольставни)</v>
      </c>
      <c r="B1578" s="368"/>
      <c r="C1578" s="368"/>
      <c r="D1578" s="369"/>
      <c r="E1578" s="13">
        <v>3417</v>
      </c>
      <c r="F1578" s="13">
        <v>1</v>
      </c>
      <c r="G1578" s="40">
        <v>11882.53</v>
      </c>
      <c r="H1578" s="13"/>
      <c r="I1578" s="40"/>
      <c r="J1578" s="13"/>
      <c r="K1578" s="40"/>
      <c r="L1578" s="13"/>
      <c r="M1578" s="40"/>
      <c r="N1578" s="13"/>
      <c r="O1578" s="40"/>
      <c r="P1578" s="13"/>
      <c r="Q1578" s="40"/>
    </row>
    <row r="1579" spans="1:17" ht="52.15" customHeight="1" x14ac:dyDescent="0.2">
      <c r="A1579" s="367" t="str">
        <f t="shared" si="40"/>
        <v>Защитные жалюзи (рольставни)</v>
      </c>
      <c r="B1579" s="368"/>
      <c r="C1579" s="368"/>
      <c r="D1579" s="369"/>
      <c r="E1579" s="13">
        <v>3418</v>
      </c>
      <c r="F1579" s="13">
        <v>1</v>
      </c>
      <c r="G1579" s="40">
        <v>11882.53</v>
      </c>
      <c r="H1579" s="13"/>
      <c r="I1579" s="40"/>
      <c r="J1579" s="13"/>
      <c r="K1579" s="40"/>
      <c r="L1579" s="13"/>
      <c r="M1579" s="40"/>
      <c r="N1579" s="13"/>
      <c r="O1579" s="40"/>
      <c r="P1579" s="13"/>
      <c r="Q1579" s="40"/>
    </row>
    <row r="1580" spans="1:17" ht="52.15" customHeight="1" x14ac:dyDescent="0.2">
      <c r="A1580" s="367" t="str">
        <f t="shared" si="40"/>
        <v>Защитные жалюзи (рольставни)</v>
      </c>
      <c r="B1580" s="368"/>
      <c r="C1580" s="368"/>
      <c r="D1580" s="369"/>
      <c r="E1580" s="13">
        <v>3419</v>
      </c>
      <c r="F1580" s="13">
        <v>1</v>
      </c>
      <c r="G1580" s="40">
        <v>11882.53</v>
      </c>
      <c r="H1580" s="13"/>
      <c r="I1580" s="40"/>
      <c r="J1580" s="13"/>
      <c r="K1580" s="40"/>
      <c r="L1580" s="13"/>
      <c r="M1580" s="40"/>
      <c r="N1580" s="13"/>
      <c r="O1580" s="40"/>
      <c r="P1580" s="13"/>
      <c r="Q1580" s="40"/>
    </row>
    <row r="1581" spans="1:17" ht="52.15" customHeight="1" x14ac:dyDescent="0.2">
      <c r="A1581" s="367" t="str">
        <f t="shared" si="40"/>
        <v>Защитные жалюзи (рольставни)</v>
      </c>
      <c r="B1581" s="368"/>
      <c r="C1581" s="368"/>
      <c r="D1581" s="369"/>
      <c r="E1581" s="13">
        <v>3420</v>
      </c>
      <c r="F1581" s="13">
        <v>1</v>
      </c>
      <c r="G1581" s="40">
        <v>11882.53</v>
      </c>
      <c r="H1581" s="13"/>
      <c r="I1581" s="40"/>
      <c r="J1581" s="13"/>
      <c r="K1581" s="40"/>
      <c r="L1581" s="13"/>
      <c r="M1581" s="40"/>
      <c r="N1581" s="13"/>
      <c r="O1581" s="40"/>
      <c r="P1581" s="13"/>
      <c r="Q1581" s="40"/>
    </row>
    <row r="1582" spans="1:17" ht="52.15" customHeight="1" x14ac:dyDescent="0.2">
      <c r="A1582" s="367" t="str">
        <f t="shared" si="40"/>
        <v>Защитные жалюзи (рольставни)</v>
      </c>
      <c r="B1582" s="368"/>
      <c r="C1582" s="368"/>
      <c r="D1582" s="369"/>
      <c r="E1582" s="13">
        <v>3421</v>
      </c>
      <c r="F1582" s="13">
        <v>1</v>
      </c>
      <c r="G1582" s="40">
        <v>11882.53</v>
      </c>
      <c r="H1582" s="13"/>
      <c r="I1582" s="40"/>
      <c r="J1582" s="13"/>
      <c r="K1582" s="40"/>
      <c r="L1582" s="13"/>
      <c r="M1582" s="40"/>
      <c r="N1582" s="13"/>
      <c r="O1582" s="40"/>
      <c r="P1582" s="13"/>
      <c r="Q1582" s="40"/>
    </row>
    <row r="1583" spans="1:17" ht="52.15" customHeight="1" x14ac:dyDescent="0.2">
      <c r="A1583" s="367" t="str">
        <f t="shared" si="40"/>
        <v>Защитные жалюзи (рольставни)</v>
      </c>
      <c r="B1583" s="368"/>
      <c r="C1583" s="368"/>
      <c r="D1583" s="369"/>
      <c r="E1583" s="13">
        <v>3422</v>
      </c>
      <c r="F1583" s="13">
        <v>1</v>
      </c>
      <c r="G1583" s="40">
        <v>11882.53</v>
      </c>
      <c r="H1583" s="13"/>
      <c r="I1583" s="40"/>
      <c r="J1583" s="13"/>
      <c r="K1583" s="40"/>
      <c r="L1583" s="13"/>
      <c r="M1583" s="40"/>
      <c r="N1583" s="13"/>
      <c r="O1583" s="40"/>
      <c r="P1583" s="13"/>
      <c r="Q1583" s="40"/>
    </row>
    <row r="1584" spans="1:17" ht="52.15" customHeight="1" x14ac:dyDescent="0.2">
      <c r="A1584" s="367" t="str">
        <f t="shared" si="40"/>
        <v>Защитные жалюзи (рольставни)</v>
      </c>
      <c r="B1584" s="368"/>
      <c r="C1584" s="368"/>
      <c r="D1584" s="369"/>
      <c r="E1584" s="13">
        <v>3423</v>
      </c>
      <c r="F1584" s="13">
        <v>1</v>
      </c>
      <c r="G1584" s="40">
        <v>11882.56</v>
      </c>
      <c r="H1584" s="13"/>
      <c r="I1584" s="40"/>
      <c r="J1584" s="13"/>
      <c r="K1584" s="40"/>
      <c r="L1584" s="13"/>
      <c r="M1584" s="40"/>
      <c r="N1584" s="13"/>
      <c r="O1584" s="40"/>
      <c r="P1584" s="13"/>
      <c r="Q1584" s="40"/>
    </row>
    <row r="1585" spans="1:17" ht="52.15" customHeight="1" x14ac:dyDescent="0.2">
      <c r="A1585" s="367" t="str">
        <f t="shared" si="40"/>
        <v>Скамья</v>
      </c>
      <c r="B1585" s="368"/>
      <c r="C1585" s="368"/>
      <c r="D1585" s="369"/>
      <c r="E1585" s="13">
        <v>3424</v>
      </c>
      <c r="F1585" s="13">
        <v>1</v>
      </c>
      <c r="G1585" s="40">
        <v>6825</v>
      </c>
      <c r="H1585" s="13"/>
      <c r="I1585" s="40"/>
      <c r="J1585" s="13"/>
      <c r="K1585" s="40"/>
      <c r="L1585" s="13"/>
      <c r="M1585" s="40"/>
      <c r="N1585" s="13"/>
      <c r="O1585" s="40"/>
      <c r="P1585" s="13"/>
      <c r="Q1585" s="40"/>
    </row>
    <row r="1586" spans="1:17" ht="52.15" customHeight="1" x14ac:dyDescent="0.2">
      <c r="A1586" s="367" t="str">
        <f t="shared" ref="A1586:A1649" si="41">A805</f>
        <v>Кресло</v>
      </c>
      <c r="B1586" s="368"/>
      <c r="C1586" s="368"/>
      <c r="D1586" s="369"/>
      <c r="E1586" s="13">
        <v>3425</v>
      </c>
      <c r="F1586" s="13">
        <v>1</v>
      </c>
      <c r="G1586" s="40">
        <v>6000.3</v>
      </c>
      <c r="H1586" s="13"/>
      <c r="I1586" s="40"/>
      <c r="J1586" s="13"/>
      <c r="K1586" s="40"/>
      <c r="L1586" s="13"/>
      <c r="M1586" s="40"/>
      <c r="N1586" s="13"/>
      <c r="O1586" s="40"/>
      <c r="P1586" s="13"/>
      <c r="Q1586" s="40"/>
    </row>
    <row r="1587" spans="1:17" ht="52.15" customHeight="1" x14ac:dyDescent="0.2">
      <c r="A1587" s="367" t="str">
        <f t="shared" si="41"/>
        <v>Защитные жалюзи (рольставни)</v>
      </c>
      <c r="B1587" s="368"/>
      <c r="C1587" s="368"/>
      <c r="D1587" s="369"/>
      <c r="E1587" s="13">
        <v>3426</v>
      </c>
      <c r="F1587" s="13">
        <v>1</v>
      </c>
      <c r="G1587" s="40">
        <v>11882.53</v>
      </c>
      <c r="H1587" s="13"/>
      <c r="I1587" s="40"/>
      <c r="J1587" s="13"/>
      <c r="K1587" s="40"/>
      <c r="L1587" s="13"/>
      <c r="M1587" s="40"/>
      <c r="N1587" s="13"/>
      <c r="O1587" s="40"/>
      <c r="P1587" s="13"/>
      <c r="Q1587" s="40"/>
    </row>
    <row r="1588" spans="1:17" ht="52.15" customHeight="1" x14ac:dyDescent="0.2">
      <c r="A1588" s="367" t="str">
        <f t="shared" si="41"/>
        <v>Кабинка металлическая д/раздевалки</v>
      </c>
      <c r="B1588" s="368"/>
      <c r="C1588" s="368"/>
      <c r="D1588" s="369"/>
      <c r="E1588" s="13">
        <v>3427</v>
      </c>
      <c r="F1588" s="13">
        <v>1</v>
      </c>
      <c r="G1588" s="40">
        <v>5000.25</v>
      </c>
      <c r="H1588" s="13"/>
      <c r="I1588" s="40"/>
      <c r="J1588" s="13"/>
      <c r="K1588" s="40"/>
      <c r="L1588" s="13"/>
      <c r="M1588" s="40"/>
      <c r="N1588" s="13"/>
      <c r="O1588" s="40"/>
      <c r="P1588" s="13"/>
      <c r="Q1588" s="40"/>
    </row>
    <row r="1589" spans="1:17" ht="52.15" customHeight="1" x14ac:dyDescent="0.2">
      <c r="A1589" s="367" t="str">
        <f t="shared" si="41"/>
        <v>Кресло*</v>
      </c>
      <c r="B1589" s="368"/>
      <c r="C1589" s="368"/>
      <c r="D1589" s="369"/>
      <c r="E1589" s="13">
        <v>3428</v>
      </c>
      <c r="F1589" s="13">
        <v>1</v>
      </c>
      <c r="G1589" s="40">
        <v>6066.37</v>
      </c>
      <c r="H1589" s="13"/>
      <c r="I1589" s="40"/>
      <c r="J1589" s="13"/>
      <c r="K1589" s="40"/>
      <c r="L1589" s="13"/>
      <c r="M1589" s="40"/>
      <c r="N1589" s="13"/>
      <c r="O1589" s="40"/>
      <c r="P1589" s="13"/>
      <c r="Q1589" s="40"/>
    </row>
    <row r="1590" spans="1:17" ht="52.15" customHeight="1" x14ac:dyDescent="0.2">
      <c r="A1590" s="367" t="str">
        <f t="shared" si="41"/>
        <v>Кабинка металлическая д/раздевалки</v>
      </c>
      <c r="B1590" s="368"/>
      <c r="C1590" s="368"/>
      <c r="D1590" s="369"/>
      <c r="E1590" s="13">
        <v>3429</v>
      </c>
      <c r="F1590" s="13">
        <v>1</v>
      </c>
      <c r="G1590" s="40">
        <v>4997.75</v>
      </c>
      <c r="H1590" s="13"/>
      <c r="I1590" s="40"/>
      <c r="J1590" s="13"/>
      <c r="K1590" s="40"/>
      <c r="L1590" s="13"/>
      <c r="M1590" s="40"/>
      <c r="N1590" s="13"/>
      <c r="O1590" s="40"/>
      <c r="P1590" s="13"/>
      <c r="Q1590" s="40"/>
    </row>
    <row r="1591" spans="1:17" ht="52.15" customHeight="1" x14ac:dyDescent="0.2">
      <c r="A1591" s="367" t="str">
        <f t="shared" si="41"/>
        <v>Скамья</v>
      </c>
      <c r="B1591" s="368"/>
      <c r="C1591" s="368"/>
      <c r="D1591" s="369"/>
      <c r="E1591" s="13">
        <v>3430</v>
      </c>
      <c r="F1591" s="13">
        <v>1</v>
      </c>
      <c r="G1591" s="40">
        <v>4650</v>
      </c>
      <c r="H1591" s="13"/>
      <c r="I1591" s="40"/>
      <c r="J1591" s="13"/>
      <c r="K1591" s="40"/>
      <c r="L1591" s="13"/>
      <c r="M1591" s="40"/>
      <c r="N1591" s="13"/>
      <c r="O1591" s="40"/>
      <c r="P1591" s="13"/>
      <c r="Q1591" s="40"/>
    </row>
    <row r="1592" spans="1:17" ht="52.15" customHeight="1" x14ac:dyDescent="0.2">
      <c r="A1592" s="367" t="str">
        <f t="shared" si="41"/>
        <v>Кабинка металлическая д/раздевалки</v>
      </c>
      <c r="B1592" s="368"/>
      <c r="C1592" s="368"/>
      <c r="D1592" s="369"/>
      <c r="E1592" s="13">
        <v>3431</v>
      </c>
      <c r="F1592" s="13">
        <v>1</v>
      </c>
      <c r="G1592" s="40">
        <v>5000.25</v>
      </c>
      <c r="H1592" s="13"/>
      <c r="I1592" s="40"/>
      <c r="J1592" s="13"/>
      <c r="K1592" s="40"/>
      <c r="L1592" s="13"/>
      <c r="M1592" s="40"/>
      <c r="N1592" s="13"/>
      <c r="O1592" s="40"/>
      <c r="P1592" s="13"/>
      <c r="Q1592" s="40"/>
    </row>
    <row r="1593" spans="1:17" ht="52.15" customHeight="1" x14ac:dyDescent="0.2">
      <c r="A1593" s="367" t="str">
        <f t="shared" si="41"/>
        <v>Бронежилет "Комфорт-1М-1М"</v>
      </c>
      <c r="B1593" s="368"/>
      <c r="C1593" s="368"/>
      <c r="D1593" s="369"/>
      <c r="E1593" s="13">
        <v>3432</v>
      </c>
      <c r="F1593" s="13"/>
      <c r="G1593" s="40"/>
      <c r="H1593" s="13">
        <v>1</v>
      </c>
      <c r="I1593" s="40">
        <v>20000</v>
      </c>
      <c r="J1593" s="13"/>
      <c r="K1593" s="40"/>
      <c r="L1593" s="13"/>
      <c r="M1593" s="40"/>
      <c r="N1593" s="13"/>
      <c r="O1593" s="40"/>
      <c r="P1593" s="13"/>
      <c r="Q1593" s="40"/>
    </row>
    <row r="1594" spans="1:17" ht="52.15" customHeight="1" x14ac:dyDescent="0.2">
      <c r="A1594" s="367" t="str">
        <f t="shared" si="41"/>
        <v>Бронежилет "Комфорт-1М-1М"</v>
      </c>
      <c r="B1594" s="368"/>
      <c r="C1594" s="368"/>
      <c r="D1594" s="369"/>
      <c r="E1594" s="13">
        <v>3433</v>
      </c>
      <c r="F1594" s="13"/>
      <c r="G1594" s="40"/>
      <c r="H1594" s="13">
        <v>1</v>
      </c>
      <c r="I1594" s="40">
        <v>20000</v>
      </c>
      <c r="J1594" s="13"/>
      <c r="K1594" s="40"/>
      <c r="L1594" s="13"/>
      <c r="M1594" s="40"/>
      <c r="N1594" s="13"/>
      <c r="O1594" s="40"/>
      <c r="P1594" s="13"/>
      <c r="Q1594" s="40"/>
    </row>
    <row r="1595" spans="1:17" ht="52.15" customHeight="1" x14ac:dyDescent="0.2">
      <c r="A1595" s="367" t="str">
        <f t="shared" si="41"/>
        <v>Бронежилет "Комфорт-1М-1М"</v>
      </c>
      <c r="B1595" s="368"/>
      <c r="C1595" s="368"/>
      <c r="D1595" s="369"/>
      <c r="E1595" s="13">
        <v>3434</v>
      </c>
      <c r="F1595" s="13"/>
      <c r="G1595" s="40"/>
      <c r="H1595" s="13">
        <v>1</v>
      </c>
      <c r="I1595" s="40">
        <v>20000</v>
      </c>
      <c r="J1595" s="13"/>
      <c r="K1595" s="40"/>
      <c r="L1595" s="13"/>
      <c r="M1595" s="40"/>
      <c r="N1595" s="13"/>
      <c r="O1595" s="40"/>
      <c r="P1595" s="13"/>
      <c r="Q1595" s="40"/>
    </row>
    <row r="1596" spans="1:17" ht="52.15" customHeight="1" x14ac:dyDescent="0.2">
      <c r="A1596" s="367" t="str">
        <f t="shared" si="41"/>
        <v>Бронежилет "Комфорт-1М-1М"</v>
      </c>
      <c r="B1596" s="368"/>
      <c r="C1596" s="368"/>
      <c r="D1596" s="369"/>
      <c r="E1596" s="13">
        <v>3435</v>
      </c>
      <c r="F1596" s="13"/>
      <c r="G1596" s="40"/>
      <c r="H1596" s="13">
        <v>1</v>
      </c>
      <c r="I1596" s="40">
        <v>20000</v>
      </c>
      <c r="J1596" s="13"/>
      <c r="K1596" s="40"/>
      <c r="L1596" s="13"/>
      <c r="M1596" s="40"/>
      <c r="N1596" s="13"/>
      <c r="O1596" s="40"/>
      <c r="P1596" s="13"/>
      <c r="Q1596" s="40"/>
    </row>
    <row r="1597" spans="1:17" ht="52.15" customHeight="1" x14ac:dyDescent="0.2">
      <c r="A1597" s="367" t="str">
        <f t="shared" si="41"/>
        <v>Бронежилет "Комфорт-1М-1М"</v>
      </c>
      <c r="B1597" s="368"/>
      <c r="C1597" s="368"/>
      <c r="D1597" s="369"/>
      <c r="E1597" s="13">
        <v>3436</v>
      </c>
      <c r="F1597" s="13"/>
      <c r="G1597" s="40"/>
      <c r="H1597" s="13">
        <v>1</v>
      </c>
      <c r="I1597" s="40">
        <v>20000</v>
      </c>
      <c r="J1597" s="13"/>
      <c r="K1597" s="40"/>
      <c r="L1597" s="13"/>
      <c r="M1597" s="40"/>
      <c r="N1597" s="13"/>
      <c r="O1597" s="40"/>
      <c r="P1597" s="13"/>
      <c r="Q1597" s="40"/>
    </row>
    <row r="1598" spans="1:17" ht="52.15" customHeight="1" x14ac:dyDescent="0.2">
      <c r="A1598" s="367" t="str">
        <f t="shared" si="41"/>
        <v>Бронежилет "Комфорт-1М-1М"</v>
      </c>
      <c r="B1598" s="368"/>
      <c r="C1598" s="368"/>
      <c r="D1598" s="369"/>
      <c r="E1598" s="13">
        <v>3437</v>
      </c>
      <c r="F1598" s="13"/>
      <c r="G1598" s="40"/>
      <c r="H1598" s="13">
        <v>1</v>
      </c>
      <c r="I1598" s="40">
        <v>20000</v>
      </c>
      <c r="J1598" s="13"/>
      <c r="K1598" s="40"/>
      <c r="L1598" s="13"/>
      <c r="M1598" s="40"/>
      <c r="N1598" s="13"/>
      <c r="O1598" s="40"/>
      <c r="P1598" s="13"/>
      <c r="Q1598" s="40"/>
    </row>
    <row r="1599" spans="1:17" ht="52.15" customHeight="1" x14ac:dyDescent="0.2">
      <c r="A1599" s="367" t="str">
        <f t="shared" si="41"/>
        <v>Бронежилет "Комфорт-1М-1М"</v>
      </c>
      <c r="B1599" s="368"/>
      <c r="C1599" s="368"/>
      <c r="D1599" s="369"/>
      <c r="E1599" s="13">
        <v>3438</v>
      </c>
      <c r="F1599" s="13"/>
      <c r="G1599" s="40"/>
      <c r="H1599" s="13">
        <v>1</v>
      </c>
      <c r="I1599" s="40">
        <v>20000</v>
      </c>
      <c r="J1599" s="13"/>
      <c r="K1599" s="40"/>
      <c r="L1599" s="13"/>
      <c r="M1599" s="40"/>
      <c r="N1599" s="13"/>
      <c r="O1599" s="40"/>
      <c r="P1599" s="13"/>
      <c r="Q1599" s="40"/>
    </row>
    <row r="1600" spans="1:17" ht="52.15" customHeight="1" x14ac:dyDescent="0.2">
      <c r="A1600" s="367" t="str">
        <f t="shared" si="41"/>
        <v>Бронежилет "Комфорт-1М-1М"</v>
      </c>
      <c r="B1600" s="368"/>
      <c r="C1600" s="368"/>
      <c r="D1600" s="369"/>
      <c r="E1600" s="13">
        <v>3439</v>
      </c>
      <c r="F1600" s="13"/>
      <c r="G1600" s="40"/>
      <c r="H1600" s="13">
        <v>1</v>
      </c>
      <c r="I1600" s="40">
        <v>20000</v>
      </c>
      <c r="J1600" s="13"/>
      <c r="K1600" s="40"/>
      <c r="L1600" s="13"/>
      <c r="M1600" s="40"/>
      <c r="N1600" s="13"/>
      <c r="O1600" s="40"/>
      <c r="P1600" s="13"/>
      <c r="Q1600" s="40"/>
    </row>
    <row r="1601" spans="1:17" ht="52.15" customHeight="1" x14ac:dyDescent="0.2">
      <c r="A1601" s="367" t="str">
        <f t="shared" si="41"/>
        <v>Бронежилет "Комфорт-1М-1М"</v>
      </c>
      <c r="B1601" s="368"/>
      <c r="C1601" s="368"/>
      <c r="D1601" s="369"/>
      <c r="E1601" s="13">
        <v>3440</v>
      </c>
      <c r="F1601" s="13"/>
      <c r="G1601" s="40"/>
      <c r="H1601" s="13">
        <v>1</v>
      </c>
      <c r="I1601" s="40">
        <v>20000</v>
      </c>
      <c r="J1601" s="13"/>
      <c r="K1601" s="40"/>
      <c r="L1601" s="13"/>
      <c r="M1601" s="40"/>
      <c r="N1601" s="13"/>
      <c r="O1601" s="40"/>
      <c r="P1601" s="13"/>
      <c r="Q1601" s="40"/>
    </row>
    <row r="1602" spans="1:17" ht="52.15" customHeight="1" x14ac:dyDescent="0.2">
      <c r="A1602" s="367" t="str">
        <f t="shared" si="41"/>
        <v>Стойка оградительные с лентой</v>
      </c>
      <c r="B1602" s="368"/>
      <c r="C1602" s="368"/>
      <c r="D1602" s="369"/>
      <c r="E1602" s="13">
        <v>3441</v>
      </c>
      <c r="F1602" s="13">
        <v>1</v>
      </c>
      <c r="G1602" s="40">
        <v>6500</v>
      </c>
      <c r="H1602" s="13"/>
      <c r="I1602" s="40"/>
      <c r="J1602" s="13"/>
      <c r="K1602" s="40"/>
      <c r="L1602" s="13"/>
      <c r="M1602" s="40"/>
      <c r="N1602" s="13"/>
      <c r="O1602" s="40"/>
      <c r="P1602" s="13"/>
      <c r="Q1602" s="40"/>
    </row>
    <row r="1603" spans="1:17" ht="52.15" customHeight="1" x14ac:dyDescent="0.2">
      <c r="A1603" s="367" t="str">
        <f t="shared" si="41"/>
        <v>Стойка оградительные с лентой</v>
      </c>
      <c r="B1603" s="368"/>
      <c r="C1603" s="368"/>
      <c r="D1603" s="369"/>
      <c r="E1603" s="13">
        <v>3442</v>
      </c>
      <c r="F1603" s="13">
        <v>1</v>
      </c>
      <c r="G1603" s="40">
        <v>6500</v>
      </c>
      <c r="H1603" s="13"/>
      <c r="I1603" s="40"/>
      <c r="J1603" s="13"/>
      <c r="K1603" s="40"/>
      <c r="L1603" s="13"/>
      <c r="M1603" s="40"/>
      <c r="N1603" s="13"/>
      <c r="O1603" s="40"/>
      <c r="P1603" s="13"/>
      <c r="Q1603" s="40"/>
    </row>
    <row r="1604" spans="1:17" ht="52.15" customHeight="1" x14ac:dyDescent="0.2">
      <c r="A1604" s="367" t="str">
        <f t="shared" si="41"/>
        <v>Стойка оградительные с лентой</v>
      </c>
      <c r="B1604" s="368"/>
      <c r="C1604" s="368"/>
      <c r="D1604" s="369"/>
      <c r="E1604" s="13">
        <v>3443</v>
      </c>
      <c r="F1604" s="13">
        <v>1</v>
      </c>
      <c r="G1604" s="40">
        <v>6500</v>
      </c>
      <c r="H1604" s="13"/>
      <c r="I1604" s="40"/>
      <c r="J1604" s="13"/>
      <c r="K1604" s="40"/>
      <c r="L1604" s="13"/>
      <c r="M1604" s="40"/>
      <c r="N1604" s="13"/>
      <c r="O1604" s="40"/>
      <c r="P1604" s="13"/>
      <c r="Q1604" s="40"/>
    </row>
    <row r="1605" spans="1:17" ht="52.15" customHeight="1" x14ac:dyDescent="0.2">
      <c r="A1605" s="367" t="str">
        <f t="shared" si="41"/>
        <v>Стойка оградительные с лентой</v>
      </c>
      <c r="B1605" s="368"/>
      <c r="C1605" s="368"/>
      <c r="D1605" s="369"/>
      <c r="E1605" s="13">
        <v>3444</v>
      </c>
      <c r="F1605" s="13">
        <v>1</v>
      </c>
      <c r="G1605" s="40">
        <v>6500</v>
      </c>
      <c r="H1605" s="13"/>
      <c r="I1605" s="40"/>
      <c r="J1605" s="13"/>
      <c r="K1605" s="40"/>
      <c r="L1605" s="13"/>
      <c r="M1605" s="40"/>
      <c r="N1605" s="13"/>
      <c r="O1605" s="40"/>
      <c r="P1605" s="13"/>
      <c r="Q1605" s="40"/>
    </row>
    <row r="1606" spans="1:17" ht="52.15" customHeight="1" x14ac:dyDescent="0.2">
      <c r="A1606" s="367" t="str">
        <f t="shared" si="41"/>
        <v>Стойка оградительные с лентой</v>
      </c>
      <c r="B1606" s="368"/>
      <c r="C1606" s="368"/>
      <c r="D1606" s="369"/>
      <c r="E1606" s="13">
        <v>3445</v>
      </c>
      <c r="F1606" s="13">
        <v>1</v>
      </c>
      <c r="G1606" s="40">
        <v>6500</v>
      </c>
      <c r="H1606" s="13"/>
      <c r="I1606" s="40"/>
      <c r="J1606" s="13"/>
      <c r="K1606" s="40"/>
      <c r="L1606" s="13"/>
      <c r="M1606" s="40"/>
      <c r="N1606" s="13"/>
      <c r="O1606" s="40"/>
      <c r="P1606" s="13"/>
      <c r="Q1606" s="40"/>
    </row>
    <row r="1607" spans="1:17" ht="52.15" customHeight="1" x14ac:dyDescent="0.2">
      <c r="A1607" s="367" t="str">
        <f t="shared" si="41"/>
        <v>Комплект игрока для игры в пейнтбол</v>
      </c>
      <c r="B1607" s="368"/>
      <c r="C1607" s="368"/>
      <c r="D1607" s="369"/>
      <c r="E1607" s="13">
        <v>3446</v>
      </c>
      <c r="F1607" s="13">
        <v>1</v>
      </c>
      <c r="G1607" s="40">
        <v>8270</v>
      </c>
      <c r="H1607" s="13"/>
      <c r="I1607" s="40"/>
      <c r="J1607" s="13"/>
      <c r="K1607" s="40"/>
      <c r="L1607" s="13"/>
      <c r="M1607" s="40"/>
      <c r="N1607" s="13"/>
      <c r="O1607" s="40"/>
      <c r="P1607" s="13"/>
      <c r="Q1607" s="40"/>
    </row>
    <row r="1608" spans="1:17" ht="52.15" customHeight="1" x14ac:dyDescent="0.2">
      <c r="A1608" s="367" t="str">
        <f t="shared" si="41"/>
        <v>Стойка оградительные с лентой</v>
      </c>
      <c r="B1608" s="368"/>
      <c r="C1608" s="368"/>
      <c r="D1608" s="369"/>
      <c r="E1608" s="13">
        <v>3447</v>
      </c>
      <c r="F1608" s="13">
        <v>1</v>
      </c>
      <c r="G1608" s="40">
        <v>6500</v>
      </c>
      <c r="H1608" s="13"/>
      <c r="I1608" s="40"/>
      <c r="J1608" s="13"/>
      <c r="K1608" s="40"/>
      <c r="L1608" s="13"/>
      <c r="M1608" s="40"/>
      <c r="N1608" s="13"/>
      <c r="O1608" s="40"/>
      <c r="P1608" s="13"/>
      <c r="Q1608" s="40"/>
    </row>
    <row r="1609" spans="1:17" ht="52.15" customHeight="1" x14ac:dyDescent="0.2">
      <c r="A1609" s="367" t="str">
        <f t="shared" si="41"/>
        <v>Костры для флагов кол-во 4шт</v>
      </c>
      <c r="B1609" s="368"/>
      <c r="C1609" s="368"/>
      <c r="D1609" s="369"/>
      <c r="E1609" s="13">
        <v>3448</v>
      </c>
      <c r="F1609" s="13">
        <v>1</v>
      </c>
      <c r="G1609" s="40">
        <v>8000</v>
      </c>
      <c r="H1609" s="13"/>
      <c r="I1609" s="40"/>
      <c r="J1609" s="13"/>
      <c r="K1609" s="40"/>
      <c r="L1609" s="13"/>
      <c r="M1609" s="40"/>
      <c r="N1609" s="13"/>
      <c r="O1609" s="40"/>
      <c r="P1609" s="13"/>
      <c r="Q1609" s="40"/>
    </row>
    <row r="1610" spans="1:17" ht="52.15" customHeight="1" x14ac:dyDescent="0.2">
      <c r="A1610" s="367" t="str">
        <f t="shared" si="41"/>
        <v>Костры для флагов кол-во 4шт</v>
      </c>
      <c r="B1610" s="368"/>
      <c r="C1610" s="368"/>
      <c r="D1610" s="369"/>
      <c r="E1610" s="13">
        <v>3449</v>
      </c>
      <c r="F1610" s="13">
        <v>1</v>
      </c>
      <c r="G1610" s="40">
        <v>8000</v>
      </c>
      <c r="H1610" s="13"/>
      <c r="I1610" s="40"/>
      <c r="J1610" s="13"/>
      <c r="K1610" s="40"/>
      <c r="L1610" s="13"/>
      <c r="M1610" s="40"/>
      <c r="N1610" s="13"/>
      <c r="O1610" s="40"/>
      <c r="P1610" s="13"/>
      <c r="Q1610" s="40"/>
    </row>
    <row r="1611" spans="1:17" ht="52.15" customHeight="1" x14ac:dyDescent="0.2">
      <c r="A1611" s="367" t="str">
        <f t="shared" si="41"/>
        <v>Палатка универсальнач Мобиба МБ-104 с печью "Медиана"</v>
      </c>
      <c r="B1611" s="368"/>
      <c r="C1611" s="368"/>
      <c r="D1611" s="369"/>
      <c r="E1611" s="13">
        <v>3450</v>
      </c>
      <c r="F1611" s="13">
        <v>1</v>
      </c>
      <c r="G1611" s="40">
        <v>65000</v>
      </c>
      <c r="H1611" s="13"/>
      <c r="I1611" s="40"/>
      <c r="J1611" s="13"/>
      <c r="K1611" s="40"/>
      <c r="L1611" s="13"/>
      <c r="M1611" s="40"/>
      <c r="N1611" s="13"/>
      <c r="O1611" s="40"/>
      <c r="P1611" s="13"/>
      <c r="Q1611" s="40"/>
    </row>
    <row r="1612" spans="1:17" ht="52.15" customHeight="1" x14ac:dyDescent="0.2">
      <c r="A1612" s="367" t="str">
        <f t="shared" si="41"/>
        <v>Комплект игрока для игры в пейнтбол</v>
      </c>
      <c r="B1612" s="368"/>
      <c r="C1612" s="368"/>
      <c r="D1612" s="369"/>
      <c r="E1612" s="13">
        <v>3451</v>
      </c>
      <c r="F1612" s="13">
        <v>1</v>
      </c>
      <c r="G1612" s="40">
        <v>8270</v>
      </c>
      <c r="H1612" s="13"/>
      <c r="I1612" s="40"/>
      <c r="J1612" s="13"/>
      <c r="K1612" s="40"/>
      <c r="L1612" s="13"/>
      <c r="M1612" s="40"/>
      <c r="N1612" s="13"/>
      <c r="O1612" s="40"/>
      <c r="P1612" s="13"/>
      <c r="Q1612" s="40"/>
    </row>
    <row r="1613" spans="1:17" ht="52.15" customHeight="1" x14ac:dyDescent="0.2">
      <c r="A1613" s="367" t="str">
        <f t="shared" si="41"/>
        <v>Костры для флагов кол-во 4шт</v>
      </c>
      <c r="B1613" s="368"/>
      <c r="C1613" s="368"/>
      <c r="D1613" s="369"/>
      <c r="E1613" s="13">
        <v>3452</v>
      </c>
      <c r="F1613" s="13">
        <v>1</v>
      </c>
      <c r="G1613" s="40">
        <v>8000</v>
      </c>
      <c r="H1613" s="13"/>
      <c r="I1613" s="40"/>
      <c r="J1613" s="13"/>
      <c r="K1613" s="40"/>
      <c r="L1613" s="13"/>
      <c r="M1613" s="40"/>
      <c r="N1613" s="13"/>
      <c r="O1613" s="40"/>
      <c r="P1613" s="13"/>
      <c r="Q1613" s="40"/>
    </row>
    <row r="1614" spans="1:17" ht="52.15" customHeight="1" x14ac:dyDescent="0.2">
      <c r="A1614" s="367" t="str">
        <f t="shared" si="41"/>
        <v>Костры для флагов кол-во 4шт</v>
      </c>
      <c r="B1614" s="368"/>
      <c r="C1614" s="368"/>
      <c r="D1614" s="369"/>
      <c r="E1614" s="13">
        <v>3453</v>
      </c>
      <c r="F1614" s="13">
        <v>1</v>
      </c>
      <c r="G1614" s="40">
        <v>8000</v>
      </c>
      <c r="H1614" s="13"/>
      <c r="I1614" s="40"/>
      <c r="J1614" s="13"/>
      <c r="K1614" s="40"/>
      <c r="L1614" s="13"/>
      <c r="M1614" s="40"/>
      <c r="N1614" s="13"/>
      <c r="O1614" s="40"/>
      <c r="P1614" s="13"/>
      <c r="Q1614" s="40"/>
    </row>
    <row r="1615" spans="1:17" ht="52.15" customHeight="1" x14ac:dyDescent="0.2">
      <c r="A1615" s="367" t="str">
        <f t="shared" si="41"/>
        <v>Тумба т11</v>
      </c>
      <c r="B1615" s="368"/>
      <c r="C1615" s="368"/>
      <c r="D1615" s="369"/>
      <c r="E1615" s="13">
        <v>3454</v>
      </c>
      <c r="F1615" s="13">
        <v>1</v>
      </c>
      <c r="G1615" s="40">
        <v>3060.7</v>
      </c>
      <c r="H1615" s="13"/>
      <c r="I1615" s="40"/>
      <c r="J1615" s="13"/>
      <c r="K1615" s="40"/>
      <c r="L1615" s="13"/>
      <c r="M1615" s="40"/>
      <c r="N1615" s="13"/>
      <c r="O1615" s="40"/>
      <c r="P1615" s="13"/>
      <c r="Q1615" s="40"/>
    </row>
    <row r="1616" spans="1:17" ht="52.15" customHeight="1" x14ac:dyDescent="0.2">
      <c r="A1616" s="367" t="str">
        <f t="shared" si="41"/>
        <v>Комплект игрока для игры в пейнтбол</v>
      </c>
      <c r="B1616" s="368"/>
      <c r="C1616" s="368"/>
      <c r="D1616" s="369"/>
      <c r="E1616" s="13">
        <v>3455</v>
      </c>
      <c r="F1616" s="13">
        <v>1</v>
      </c>
      <c r="G1616" s="40">
        <v>8270</v>
      </c>
      <c r="H1616" s="13"/>
      <c r="I1616" s="40"/>
      <c r="J1616" s="13"/>
      <c r="K1616" s="40"/>
      <c r="L1616" s="13"/>
      <c r="M1616" s="40"/>
      <c r="N1616" s="13"/>
      <c r="O1616" s="40"/>
      <c r="P1616" s="13"/>
      <c r="Q1616" s="40"/>
    </row>
    <row r="1617" spans="1:17" ht="52.15" customHeight="1" x14ac:dyDescent="0.2">
      <c r="A1617" s="367" t="str">
        <f t="shared" si="41"/>
        <v>Сумка для фотоаппарата Lowepro Fastpak 350</v>
      </c>
      <c r="B1617" s="368"/>
      <c r="C1617" s="368"/>
      <c r="D1617" s="369"/>
      <c r="E1617" s="13">
        <v>3456</v>
      </c>
      <c r="F1617" s="13">
        <v>1</v>
      </c>
      <c r="G1617" s="40">
        <v>3500</v>
      </c>
      <c r="H1617" s="13"/>
      <c r="I1617" s="40"/>
      <c r="J1617" s="13"/>
      <c r="K1617" s="40"/>
      <c r="L1617" s="13"/>
      <c r="M1617" s="40"/>
      <c r="N1617" s="13"/>
      <c r="O1617" s="40"/>
      <c r="P1617" s="13"/>
      <c r="Q1617" s="40"/>
    </row>
    <row r="1618" spans="1:17" ht="52.15" customHeight="1" x14ac:dyDescent="0.2">
      <c r="A1618" s="367" t="str">
        <f t="shared" si="41"/>
        <v>Баллоны для катамарана БП-4</v>
      </c>
      <c r="B1618" s="368"/>
      <c r="C1618" s="368"/>
      <c r="D1618" s="369"/>
      <c r="E1618" s="13">
        <v>3457</v>
      </c>
      <c r="F1618" s="13">
        <v>1</v>
      </c>
      <c r="G1618" s="40">
        <v>19000</v>
      </c>
      <c r="H1618" s="13"/>
      <c r="I1618" s="40"/>
      <c r="J1618" s="13"/>
      <c r="K1618" s="40"/>
      <c r="L1618" s="13"/>
      <c r="M1618" s="40"/>
      <c r="N1618" s="13"/>
      <c r="O1618" s="40"/>
      <c r="P1618" s="13"/>
      <c r="Q1618" s="40"/>
    </row>
    <row r="1619" spans="1:17" ht="52.15" customHeight="1" x14ac:dyDescent="0.2">
      <c r="A1619" s="367" t="str">
        <f t="shared" si="41"/>
        <v>Комплект игрока для игры в пейнтбол</v>
      </c>
      <c r="B1619" s="368"/>
      <c r="C1619" s="368"/>
      <c r="D1619" s="369"/>
      <c r="E1619" s="13">
        <v>3458</v>
      </c>
      <c r="F1619" s="13">
        <v>1</v>
      </c>
      <c r="G1619" s="40">
        <v>8270</v>
      </c>
      <c r="H1619" s="13"/>
      <c r="I1619" s="40"/>
      <c r="J1619" s="13"/>
      <c r="K1619" s="40"/>
      <c r="L1619" s="13"/>
      <c r="M1619" s="40"/>
      <c r="N1619" s="13"/>
      <c r="O1619" s="40"/>
      <c r="P1619" s="13"/>
      <c r="Q1619" s="40"/>
    </row>
    <row r="1620" spans="1:17" ht="52.15" customHeight="1" x14ac:dyDescent="0.2">
      <c r="A1620" s="367" t="str">
        <f t="shared" si="41"/>
        <v>Баллоны для катамарана БП-4</v>
      </c>
      <c r="B1620" s="368"/>
      <c r="C1620" s="368"/>
      <c r="D1620" s="369"/>
      <c r="E1620" s="13">
        <v>3459</v>
      </c>
      <c r="F1620" s="13">
        <v>1</v>
      </c>
      <c r="G1620" s="40">
        <v>19000</v>
      </c>
      <c r="H1620" s="13"/>
      <c r="I1620" s="40"/>
      <c r="J1620" s="13"/>
      <c r="K1620" s="40"/>
      <c r="L1620" s="13"/>
      <c r="M1620" s="40"/>
      <c r="N1620" s="13"/>
      <c r="O1620" s="40"/>
      <c r="P1620" s="13"/>
      <c r="Q1620" s="40"/>
    </row>
    <row r="1621" spans="1:17" ht="52.15" customHeight="1" x14ac:dyDescent="0.2">
      <c r="A1621" s="367" t="str">
        <f t="shared" si="41"/>
        <v>Палатка RAMIR-4</v>
      </c>
      <c r="B1621" s="368"/>
      <c r="C1621" s="368"/>
      <c r="D1621" s="369"/>
      <c r="E1621" s="13">
        <v>3460</v>
      </c>
      <c r="F1621" s="13">
        <v>1</v>
      </c>
      <c r="G1621" s="40">
        <v>5300</v>
      </c>
      <c r="H1621" s="13"/>
      <c r="I1621" s="40"/>
      <c r="J1621" s="13"/>
      <c r="K1621" s="40"/>
      <c r="L1621" s="13"/>
      <c r="M1621" s="40"/>
      <c r="N1621" s="13"/>
      <c r="O1621" s="40"/>
      <c r="P1621" s="13"/>
      <c r="Q1621" s="40"/>
    </row>
    <row r="1622" spans="1:17" ht="52.15" customHeight="1" x14ac:dyDescent="0.2">
      <c r="A1622" s="367" t="str">
        <f t="shared" si="41"/>
        <v>Палатка RAMIR-4</v>
      </c>
      <c r="B1622" s="368"/>
      <c r="C1622" s="368"/>
      <c r="D1622" s="369"/>
      <c r="E1622" s="13">
        <v>3461</v>
      </c>
      <c r="F1622" s="13">
        <v>1</v>
      </c>
      <c r="G1622" s="40">
        <v>5300</v>
      </c>
      <c r="H1622" s="13"/>
      <c r="I1622" s="40"/>
      <c r="J1622" s="13"/>
      <c r="K1622" s="40"/>
      <c r="L1622" s="13"/>
      <c r="M1622" s="40"/>
      <c r="N1622" s="13"/>
      <c r="O1622" s="40"/>
      <c r="P1622" s="13"/>
      <c r="Q1622" s="40"/>
    </row>
    <row r="1623" spans="1:17" ht="52.15" customHeight="1" x14ac:dyDescent="0.2">
      <c r="A1623" s="367" t="str">
        <f t="shared" si="41"/>
        <v>Палатка RAMIR-3</v>
      </c>
      <c r="B1623" s="368"/>
      <c r="C1623" s="368"/>
      <c r="D1623" s="369"/>
      <c r="E1623" s="13">
        <v>3462</v>
      </c>
      <c r="F1623" s="13">
        <v>1</v>
      </c>
      <c r="G1623" s="40">
        <v>4750</v>
      </c>
      <c r="H1623" s="13"/>
      <c r="I1623" s="40"/>
      <c r="J1623" s="13"/>
      <c r="K1623" s="40"/>
      <c r="L1623" s="13"/>
      <c r="M1623" s="40"/>
      <c r="N1623" s="13"/>
      <c r="O1623" s="40"/>
      <c r="P1623" s="13"/>
      <c r="Q1623" s="40"/>
    </row>
    <row r="1624" spans="1:17" ht="52.15" customHeight="1" x14ac:dyDescent="0.2">
      <c r="A1624" s="367" t="str">
        <f t="shared" si="41"/>
        <v>Палатка туристическая RAMIR-2</v>
      </c>
      <c r="B1624" s="368"/>
      <c r="C1624" s="368"/>
      <c r="D1624" s="369"/>
      <c r="E1624" s="13">
        <v>3463</v>
      </c>
      <c r="F1624" s="13">
        <v>1</v>
      </c>
      <c r="G1624" s="40">
        <v>3900</v>
      </c>
      <c r="H1624" s="13"/>
      <c r="I1624" s="40"/>
      <c r="J1624" s="13"/>
      <c r="K1624" s="40"/>
      <c r="L1624" s="13"/>
      <c r="M1624" s="40"/>
      <c r="N1624" s="13"/>
      <c r="O1624" s="40"/>
      <c r="P1624" s="13"/>
      <c r="Q1624" s="40"/>
    </row>
    <row r="1625" spans="1:17" ht="52.15" customHeight="1" x14ac:dyDescent="0.2">
      <c r="A1625" s="367" t="str">
        <f t="shared" si="41"/>
        <v>Дрель аккумуляторная MAKITA</v>
      </c>
      <c r="B1625" s="368"/>
      <c r="C1625" s="368"/>
      <c r="D1625" s="369"/>
      <c r="E1625" s="13">
        <v>3464</v>
      </c>
      <c r="F1625" s="13">
        <v>1</v>
      </c>
      <c r="G1625" s="40">
        <v>4310</v>
      </c>
      <c r="H1625" s="13"/>
      <c r="I1625" s="40"/>
      <c r="J1625" s="13"/>
      <c r="K1625" s="40"/>
      <c r="L1625" s="13"/>
      <c r="M1625" s="40"/>
      <c r="N1625" s="13"/>
      <c r="O1625" s="40"/>
      <c r="P1625" s="13"/>
      <c r="Q1625" s="40"/>
    </row>
    <row r="1626" spans="1:17" ht="52.15" customHeight="1" x14ac:dyDescent="0.2">
      <c r="A1626" s="367" t="str">
        <f t="shared" si="41"/>
        <v>Катамаран туристический КП-4</v>
      </c>
      <c r="B1626" s="368"/>
      <c r="C1626" s="368"/>
      <c r="D1626" s="369"/>
      <c r="E1626" s="13">
        <v>3465</v>
      </c>
      <c r="F1626" s="13">
        <v>1</v>
      </c>
      <c r="G1626" s="40">
        <v>59750</v>
      </c>
      <c r="H1626" s="13"/>
      <c r="I1626" s="40"/>
      <c r="J1626" s="13"/>
      <c r="K1626" s="40"/>
      <c r="L1626" s="13"/>
      <c r="M1626" s="40"/>
      <c r="N1626" s="13"/>
      <c r="O1626" s="40"/>
      <c r="P1626" s="13"/>
      <c r="Q1626" s="40"/>
    </row>
    <row r="1627" spans="1:17" ht="52.15" customHeight="1" x14ac:dyDescent="0.2">
      <c r="A1627" s="367" t="str">
        <f t="shared" si="41"/>
        <v>Бензопила STIHL MS180</v>
      </c>
      <c r="B1627" s="368"/>
      <c r="C1627" s="368"/>
      <c r="D1627" s="369"/>
      <c r="E1627" s="13">
        <v>3466</v>
      </c>
      <c r="F1627" s="13">
        <v>1</v>
      </c>
      <c r="G1627" s="40">
        <v>10000</v>
      </c>
      <c r="H1627" s="13"/>
      <c r="I1627" s="40"/>
      <c r="J1627" s="13"/>
      <c r="K1627" s="40"/>
      <c r="L1627" s="13"/>
      <c r="M1627" s="40"/>
      <c r="N1627" s="13"/>
      <c r="O1627" s="40"/>
      <c r="P1627" s="13"/>
      <c r="Q1627" s="40"/>
    </row>
    <row r="1628" spans="1:17" ht="52.15" customHeight="1" x14ac:dyDescent="0.2">
      <c r="A1628" s="367" t="str">
        <f t="shared" si="41"/>
        <v>Палатка WoodLAnd TREK 3</v>
      </c>
      <c r="B1628" s="368"/>
      <c r="C1628" s="368"/>
      <c r="D1628" s="369"/>
      <c r="E1628" s="13">
        <v>3467</v>
      </c>
      <c r="F1628" s="13">
        <v>1</v>
      </c>
      <c r="G1628" s="40">
        <v>6000</v>
      </c>
      <c r="H1628" s="13"/>
      <c r="I1628" s="40"/>
      <c r="J1628" s="13"/>
      <c r="K1628" s="40"/>
      <c r="L1628" s="13"/>
      <c r="M1628" s="40"/>
      <c r="N1628" s="13"/>
      <c r="O1628" s="40"/>
      <c r="P1628" s="13"/>
      <c r="Q1628" s="40"/>
    </row>
    <row r="1629" spans="1:17" ht="52.15" customHeight="1" x14ac:dyDescent="0.2">
      <c r="A1629" s="367" t="str">
        <f t="shared" si="41"/>
        <v>Комплект игрока для игры в пейнтбол</v>
      </c>
      <c r="B1629" s="368"/>
      <c r="C1629" s="368"/>
      <c r="D1629" s="369"/>
      <c r="E1629" s="13">
        <v>3468</v>
      </c>
      <c r="F1629" s="13">
        <v>1</v>
      </c>
      <c r="G1629" s="40">
        <v>8270</v>
      </c>
      <c r="H1629" s="13"/>
      <c r="I1629" s="40"/>
      <c r="J1629" s="13"/>
      <c r="K1629" s="40"/>
      <c r="L1629" s="13"/>
      <c r="M1629" s="40"/>
      <c r="N1629" s="13"/>
      <c r="O1629" s="40"/>
      <c r="P1629" s="13"/>
      <c r="Q1629" s="40"/>
    </row>
    <row r="1630" spans="1:17" ht="52.15" customHeight="1" x14ac:dyDescent="0.2">
      <c r="A1630" s="367" t="str">
        <f t="shared" si="41"/>
        <v>Комплект игрока для игры в пейнтбол</v>
      </c>
      <c r="B1630" s="368"/>
      <c r="C1630" s="368"/>
      <c r="D1630" s="369"/>
      <c r="E1630" s="13">
        <v>3469</v>
      </c>
      <c r="F1630" s="13">
        <v>1</v>
      </c>
      <c r="G1630" s="40">
        <v>8270</v>
      </c>
      <c r="H1630" s="13"/>
      <c r="I1630" s="40"/>
      <c r="J1630" s="13"/>
      <c r="K1630" s="40"/>
      <c r="L1630" s="13"/>
      <c r="M1630" s="40"/>
      <c r="N1630" s="13"/>
      <c r="O1630" s="40"/>
      <c r="P1630" s="13"/>
      <c r="Q1630" s="40"/>
    </row>
    <row r="1631" spans="1:17" ht="52.15" customHeight="1" x14ac:dyDescent="0.2">
      <c r="A1631" s="367" t="str">
        <f t="shared" si="41"/>
        <v>Комплект игрока для игры в пейнтбол</v>
      </c>
      <c r="B1631" s="368"/>
      <c r="C1631" s="368"/>
      <c r="D1631" s="369"/>
      <c r="E1631" s="13">
        <v>3470</v>
      </c>
      <c r="F1631" s="13">
        <v>1</v>
      </c>
      <c r="G1631" s="40">
        <v>8270</v>
      </c>
      <c r="H1631" s="13"/>
      <c r="I1631" s="40"/>
      <c r="J1631" s="13"/>
      <c r="K1631" s="40"/>
      <c r="L1631" s="13"/>
      <c r="M1631" s="40"/>
      <c r="N1631" s="13"/>
      <c r="O1631" s="40"/>
      <c r="P1631" s="13"/>
      <c r="Q1631" s="40"/>
    </row>
    <row r="1632" spans="1:17" ht="52.15" customHeight="1" x14ac:dyDescent="0.2">
      <c r="A1632" s="367" t="str">
        <f t="shared" si="41"/>
        <v>Удлинитель СВЕТОЗАР электр с заземлением</v>
      </c>
      <c r="B1632" s="368"/>
      <c r="C1632" s="368"/>
      <c r="D1632" s="369"/>
      <c r="E1632" s="13">
        <v>3471</v>
      </c>
      <c r="F1632" s="13">
        <v>1</v>
      </c>
      <c r="G1632" s="40">
        <v>5000</v>
      </c>
      <c r="H1632" s="13"/>
      <c r="I1632" s="40"/>
      <c r="J1632" s="13"/>
      <c r="K1632" s="40"/>
      <c r="L1632" s="13"/>
      <c r="M1632" s="40"/>
      <c r="N1632" s="13"/>
      <c r="O1632" s="40"/>
      <c r="P1632" s="13"/>
      <c r="Q1632" s="40"/>
    </row>
    <row r="1633" spans="1:17" ht="52.15" customHeight="1" x14ac:dyDescent="0.2">
      <c r="A1633" s="367" t="str">
        <f t="shared" si="41"/>
        <v>Палатка WoodLAnd TREK 3</v>
      </c>
      <c r="B1633" s="368"/>
      <c r="C1633" s="368"/>
      <c r="D1633" s="369"/>
      <c r="E1633" s="13">
        <v>3472</v>
      </c>
      <c r="F1633" s="13">
        <v>1</v>
      </c>
      <c r="G1633" s="40">
        <v>6000</v>
      </c>
      <c r="H1633" s="13"/>
      <c r="I1633" s="40"/>
      <c r="J1633" s="13"/>
      <c r="K1633" s="40"/>
      <c r="L1633" s="13"/>
      <c r="M1633" s="40"/>
      <c r="N1633" s="13"/>
      <c r="O1633" s="40"/>
      <c r="P1633" s="13"/>
      <c r="Q1633" s="40"/>
    </row>
    <row r="1634" spans="1:17" ht="52.15" customHeight="1" x14ac:dyDescent="0.2">
      <c r="A1634" s="367" t="str">
        <f t="shared" si="41"/>
        <v>Стиральная машина Daewoo Electronics DWD-LD1413</v>
      </c>
      <c r="B1634" s="368"/>
      <c r="C1634" s="368"/>
      <c r="D1634" s="369"/>
      <c r="E1634" s="13">
        <v>3473</v>
      </c>
      <c r="F1634" s="13">
        <v>1</v>
      </c>
      <c r="G1634" s="40">
        <v>18150</v>
      </c>
      <c r="H1634" s="13"/>
      <c r="I1634" s="40"/>
      <c r="J1634" s="13"/>
      <c r="K1634" s="40"/>
      <c r="L1634" s="13"/>
      <c r="M1634" s="40"/>
      <c r="N1634" s="13"/>
      <c r="O1634" s="40"/>
      <c r="P1634" s="13"/>
      <c r="Q1634" s="40"/>
    </row>
    <row r="1635" spans="1:17" ht="52.15" customHeight="1" x14ac:dyDescent="0.2">
      <c r="A1635" s="367" t="str">
        <f t="shared" si="41"/>
        <v>Бронежилет "Комфорт-1М-1М"</v>
      </c>
      <c r="B1635" s="368"/>
      <c r="C1635" s="368"/>
      <c r="D1635" s="369"/>
      <c r="E1635" s="13">
        <v>3474</v>
      </c>
      <c r="F1635" s="13"/>
      <c r="G1635" s="40"/>
      <c r="H1635" s="13">
        <v>1</v>
      </c>
      <c r="I1635" s="40">
        <v>20000</v>
      </c>
      <c r="J1635" s="13"/>
      <c r="K1635" s="40"/>
      <c r="L1635" s="13"/>
      <c r="M1635" s="40"/>
      <c r="N1635" s="13"/>
      <c r="O1635" s="40"/>
      <c r="P1635" s="13"/>
      <c r="Q1635" s="40"/>
    </row>
    <row r="1636" spans="1:17" ht="52.15" customHeight="1" x14ac:dyDescent="0.2">
      <c r="A1636" s="367" t="str">
        <f t="shared" si="41"/>
        <v>Бронежилет "Комфорт-1М-1М"</v>
      </c>
      <c r="B1636" s="368"/>
      <c r="C1636" s="368"/>
      <c r="D1636" s="369"/>
      <c r="E1636" s="13">
        <v>3475</v>
      </c>
      <c r="F1636" s="13"/>
      <c r="G1636" s="40"/>
      <c r="H1636" s="13">
        <v>1</v>
      </c>
      <c r="I1636" s="40">
        <v>20000</v>
      </c>
      <c r="J1636" s="13"/>
      <c r="K1636" s="40"/>
      <c r="L1636" s="13"/>
      <c r="M1636" s="40"/>
      <c r="N1636" s="13"/>
      <c r="O1636" s="40"/>
      <c r="P1636" s="13"/>
      <c r="Q1636" s="40"/>
    </row>
    <row r="1637" spans="1:17" ht="52.15" customHeight="1" x14ac:dyDescent="0.2">
      <c r="A1637" s="367" t="str">
        <f t="shared" si="41"/>
        <v>Бронежилет "Комфорт-1М-1М"</v>
      </c>
      <c r="B1637" s="368"/>
      <c r="C1637" s="368"/>
      <c r="D1637" s="369"/>
      <c r="E1637" s="13">
        <v>3476</v>
      </c>
      <c r="F1637" s="13"/>
      <c r="G1637" s="40"/>
      <c r="H1637" s="13">
        <v>1</v>
      </c>
      <c r="I1637" s="40">
        <v>20000</v>
      </c>
      <c r="J1637" s="13"/>
      <c r="K1637" s="40"/>
      <c r="L1637" s="13"/>
      <c r="M1637" s="40"/>
      <c r="N1637" s="13"/>
      <c r="O1637" s="40"/>
      <c r="P1637" s="13"/>
      <c r="Q1637" s="40"/>
    </row>
    <row r="1638" spans="1:17" ht="52.15" customHeight="1" x14ac:dyDescent="0.2">
      <c r="A1638" s="367" t="str">
        <f t="shared" si="41"/>
        <v>Бронежилет "Комфорт-1М-1М"</v>
      </c>
      <c r="B1638" s="368"/>
      <c r="C1638" s="368"/>
      <c r="D1638" s="369"/>
      <c r="E1638" s="13">
        <v>3477</v>
      </c>
      <c r="F1638" s="13"/>
      <c r="G1638" s="40"/>
      <c r="H1638" s="13">
        <v>1</v>
      </c>
      <c r="I1638" s="40">
        <v>20000</v>
      </c>
      <c r="J1638" s="13"/>
      <c r="K1638" s="40"/>
      <c r="L1638" s="13"/>
      <c r="M1638" s="40"/>
      <c r="N1638" s="13"/>
      <c r="O1638" s="40"/>
      <c r="P1638" s="13"/>
      <c r="Q1638" s="40"/>
    </row>
    <row r="1639" spans="1:17" ht="52.15" customHeight="1" x14ac:dyDescent="0.2">
      <c r="A1639" s="367" t="str">
        <f t="shared" si="41"/>
        <v>Бронежилет "Комфорт-1М-1М"</v>
      </c>
      <c r="B1639" s="368"/>
      <c r="C1639" s="368"/>
      <c r="D1639" s="369"/>
      <c r="E1639" s="13">
        <v>3478</v>
      </c>
      <c r="F1639" s="13"/>
      <c r="G1639" s="40"/>
      <c r="H1639" s="13">
        <v>1</v>
      </c>
      <c r="I1639" s="40">
        <v>20000</v>
      </c>
      <c r="J1639" s="13"/>
      <c r="K1639" s="40"/>
      <c r="L1639" s="13"/>
      <c r="M1639" s="40"/>
      <c r="N1639" s="13"/>
      <c r="O1639" s="40"/>
      <c r="P1639" s="13"/>
      <c r="Q1639" s="40"/>
    </row>
    <row r="1640" spans="1:17" ht="52.15" customHeight="1" x14ac:dyDescent="0.2">
      <c r="A1640" s="367" t="str">
        <f t="shared" si="41"/>
        <v>Бронежилет "Комфорт-1М-1М"</v>
      </c>
      <c r="B1640" s="368"/>
      <c r="C1640" s="368"/>
      <c r="D1640" s="369"/>
      <c r="E1640" s="13">
        <v>3479</v>
      </c>
      <c r="F1640" s="13"/>
      <c r="G1640" s="40"/>
      <c r="H1640" s="13">
        <v>1</v>
      </c>
      <c r="I1640" s="40">
        <v>20000</v>
      </c>
      <c r="J1640" s="13"/>
      <c r="K1640" s="40"/>
      <c r="L1640" s="13"/>
      <c r="M1640" s="40"/>
      <c r="N1640" s="13"/>
      <c r="O1640" s="40"/>
      <c r="P1640" s="13"/>
      <c r="Q1640" s="40"/>
    </row>
    <row r="1641" spans="1:17" ht="52.15" customHeight="1" x14ac:dyDescent="0.2">
      <c r="A1641" s="367" t="str">
        <f t="shared" si="41"/>
        <v>Бронежилет "Комфорт-1М-1М"</v>
      </c>
      <c r="B1641" s="368"/>
      <c r="C1641" s="368"/>
      <c r="D1641" s="369"/>
      <c r="E1641" s="13">
        <v>3480</v>
      </c>
      <c r="F1641" s="13"/>
      <c r="G1641" s="40"/>
      <c r="H1641" s="13">
        <v>1</v>
      </c>
      <c r="I1641" s="40">
        <v>20000</v>
      </c>
      <c r="J1641" s="13"/>
      <c r="K1641" s="40"/>
      <c r="L1641" s="13"/>
      <c r="M1641" s="40"/>
      <c r="N1641" s="13"/>
      <c r="O1641" s="40"/>
      <c r="P1641" s="13"/>
      <c r="Q1641" s="40"/>
    </row>
    <row r="1642" spans="1:17" ht="52.15" customHeight="1" x14ac:dyDescent="0.2">
      <c r="A1642" s="367" t="str">
        <f t="shared" si="41"/>
        <v>Стойка оградительные с лентой</v>
      </c>
      <c r="B1642" s="368"/>
      <c r="C1642" s="368"/>
      <c r="D1642" s="369"/>
      <c r="E1642" s="13">
        <v>3481</v>
      </c>
      <c r="F1642" s="13">
        <v>1</v>
      </c>
      <c r="G1642" s="40">
        <v>6500</v>
      </c>
      <c r="H1642" s="13"/>
      <c r="I1642" s="40"/>
      <c r="J1642" s="13"/>
      <c r="K1642" s="40"/>
      <c r="L1642" s="13"/>
      <c r="M1642" s="40"/>
      <c r="N1642" s="13"/>
      <c r="O1642" s="40"/>
      <c r="P1642" s="13"/>
      <c r="Q1642" s="40"/>
    </row>
    <row r="1643" spans="1:17" ht="52.15" customHeight="1" x14ac:dyDescent="0.2">
      <c r="A1643" s="367" t="str">
        <f t="shared" si="41"/>
        <v>Бронежилет "Комфорт-1М-1М"</v>
      </c>
      <c r="B1643" s="368"/>
      <c r="C1643" s="368"/>
      <c r="D1643" s="369"/>
      <c r="E1643" s="13">
        <v>3482</v>
      </c>
      <c r="F1643" s="13"/>
      <c r="G1643" s="40"/>
      <c r="H1643" s="13">
        <v>1</v>
      </c>
      <c r="I1643" s="40">
        <v>20000</v>
      </c>
      <c r="J1643" s="13"/>
      <c r="K1643" s="40"/>
      <c r="L1643" s="13"/>
      <c r="M1643" s="40"/>
      <c r="N1643" s="13"/>
      <c r="O1643" s="40"/>
      <c r="P1643" s="13"/>
      <c r="Q1643" s="40"/>
    </row>
    <row r="1644" spans="1:17" ht="52.15" customHeight="1" x14ac:dyDescent="0.2">
      <c r="A1644" s="367" t="str">
        <f t="shared" si="41"/>
        <v>Бронежилет "Комфорт-1М-1М"</v>
      </c>
      <c r="B1644" s="368"/>
      <c r="C1644" s="368"/>
      <c r="D1644" s="369"/>
      <c r="E1644" s="13">
        <v>3483</v>
      </c>
      <c r="F1644" s="13"/>
      <c r="G1644" s="40"/>
      <c r="H1644" s="13">
        <v>1</v>
      </c>
      <c r="I1644" s="40">
        <v>20000</v>
      </c>
      <c r="J1644" s="13"/>
      <c r="K1644" s="40"/>
      <c r="L1644" s="13"/>
      <c r="M1644" s="40"/>
      <c r="N1644" s="13"/>
      <c r="O1644" s="40"/>
      <c r="P1644" s="13"/>
      <c r="Q1644" s="40"/>
    </row>
    <row r="1645" spans="1:17" ht="52.15" customHeight="1" x14ac:dyDescent="0.2">
      <c r="A1645" s="367" t="str">
        <f t="shared" si="41"/>
        <v>Бронежилет "Комфорт-1М-1М"</v>
      </c>
      <c r="B1645" s="368"/>
      <c r="C1645" s="368"/>
      <c r="D1645" s="369"/>
      <c r="E1645" s="13">
        <v>3484</v>
      </c>
      <c r="F1645" s="13"/>
      <c r="G1645" s="40"/>
      <c r="H1645" s="13">
        <v>1</v>
      </c>
      <c r="I1645" s="40">
        <v>20000</v>
      </c>
      <c r="J1645" s="13"/>
      <c r="K1645" s="40"/>
      <c r="L1645" s="13"/>
      <c r="M1645" s="40"/>
      <c r="N1645" s="13"/>
      <c r="O1645" s="40"/>
      <c r="P1645" s="13"/>
      <c r="Q1645" s="40"/>
    </row>
    <row r="1646" spans="1:17" ht="52.15" customHeight="1" x14ac:dyDescent="0.2">
      <c r="A1646" s="367" t="str">
        <f t="shared" si="41"/>
        <v>Бронежилет "Комфорт-1М-1М"</v>
      </c>
      <c r="B1646" s="368"/>
      <c r="C1646" s="368"/>
      <c r="D1646" s="369"/>
      <c r="E1646" s="13">
        <v>3485</v>
      </c>
      <c r="F1646" s="13"/>
      <c r="G1646" s="40"/>
      <c r="H1646" s="13">
        <v>1</v>
      </c>
      <c r="I1646" s="40">
        <v>20000</v>
      </c>
      <c r="J1646" s="13"/>
      <c r="K1646" s="40"/>
      <c r="L1646" s="13"/>
      <c r="M1646" s="40"/>
      <c r="N1646" s="13"/>
      <c r="O1646" s="40"/>
      <c r="P1646" s="13"/>
      <c r="Q1646" s="40"/>
    </row>
    <row r="1647" spans="1:17" ht="52.15" customHeight="1" x14ac:dyDescent="0.2">
      <c r="A1647" s="367" t="str">
        <f t="shared" si="41"/>
        <v>холодильник Бирюса-10</v>
      </c>
      <c r="B1647" s="368"/>
      <c r="C1647" s="368"/>
      <c r="D1647" s="369"/>
      <c r="E1647" s="13">
        <v>3486</v>
      </c>
      <c r="F1647" s="13"/>
      <c r="G1647" s="40"/>
      <c r="H1647" s="13"/>
      <c r="I1647" s="40"/>
      <c r="J1647" s="13"/>
      <c r="K1647" s="40"/>
      <c r="L1647" s="13">
        <v>1</v>
      </c>
      <c r="M1647" s="40">
        <v>3465.26</v>
      </c>
      <c r="N1647" s="13"/>
      <c r="O1647" s="40"/>
      <c r="P1647" s="13"/>
      <c r="Q1647" s="40"/>
    </row>
    <row r="1648" spans="1:17" ht="52.15" customHeight="1" x14ac:dyDescent="0.2">
      <c r="A1648" s="367" t="str">
        <f t="shared" si="41"/>
        <v>Бронежилет "Комфорт-1М-1М"</v>
      </c>
      <c r="B1648" s="368"/>
      <c r="C1648" s="368"/>
      <c r="D1648" s="369"/>
      <c r="E1648" s="13">
        <v>3487</v>
      </c>
      <c r="F1648" s="13"/>
      <c r="G1648" s="40"/>
      <c r="H1648" s="13">
        <v>1</v>
      </c>
      <c r="I1648" s="40">
        <v>20000</v>
      </c>
      <c r="J1648" s="13"/>
      <c r="K1648" s="40"/>
      <c r="L1648" s="13"/>
      <c r="M1648" s="40"/>
      <c r="N1648" s="13"/>
      <c r="O1648" s="40"/>
      <c r="P1648" s="13"/>
      <c r="Q1648" s="40"/>
    </row>
    <row r="1649" spans="1:17" ht="52.15" customHeight="1" x14ac:dyDescent="0.2">
      <c r="A1649" s="367" t="str">
        <f t="shared" si="41"/>
        <v>Бронежилет "Комфорт-1М-1М"</v>
      </c>
      <c r="B1649" s="368"/>
      <c r="C1649" s="368"/>
      <c r="D1649" s="369"/>
      <c r="E1649" s="13">
        <v>3488</v>
      </c>
      <c r="F1649" s="13"/>
      <c r="G1649" s="40"/>
      <c r="H1649" s="13">
        <v>1</v>
      </c>
      <c r="I1649" s="40">
        <v>20000</v>
      </c>
      <c r="J1649" s="13"/>
      <c r="K1649" s="40"/>
      <c r="L1649" s="13"/>
      <c r="M1649" s="40"/>
      <c r="N1649" s="13"/>
      <c r="O1649" s="40"/>
      <c r="P1649" s="13"/>
      <c r="Q1649" s="40"/>
    </row>
    <row r="1650" spans="1:17" ht="52.15" customHeight="1" x14ac:dyDescent="0.2">
      <c r="A1650" s="367" t="str">
        <f t="shared" ref="A1650:A1713" si="42">A869</f>
        <v>Бронежилет "Комфорт-1М-1М"</v>
      </c>
      <c r="B1650" s="368"/>
      <c r="C1650" s="368"/>
      <c r="D1650" s="369"/>
      <c r="E1650" s="13">
        <v>3489</v>
      </c>
      <c r="F1650" s="13"/>
      <c r="G1650" s="40"/>
      <c r="H1650" s="13">
        <v>1</v>
      </c>
      <c r="I1650" s="40">
        <v>20000</v>
      </c>
      <c r="J1650" s="13"/>
      <c r="K1650" s="40"/>
      <c r="L1650" s="13"/>
      <c r="M1650" s="40"/>
      <c r="N1650" s="13"/>
      <c r="O1650" s="40"/>
      <c r="P1650" s="13"/>
      <c r="Q1650" s="40"/>
    </row>
    <row r="1651" spans="1:17" ht="52.15" customHeight="1" x14ac:dyDescent="0.2">
      <c r="A1651" s="367" t="str">
        <f t="shared" si="42"/>
        <v>Удлинитель СВЕТОЗАР электр с заземлением</v>
      </c>
      <c r="B1651" s="368"/>
      <c r="C1651" s="368"/>
      <c r="D1651" s="369"/>
      <c r="E1651" s="13">
        <v>3490</v>
      </c>
      <c r="F1651" s="13">
        <v>1</v>
      </c>
      <c r="G1651" s="40">
        <v>5000</v>
      </c>
      <c r="H1651" s="13"/>
      <c r="I1651" s="40"/>
      <c r="J1651" s="13"/>
      <c r="K1651" s="40"/>
      <c r="L1651" s="13"/>
      <c r="M1651" s="40"/>
      <c r="N1651" s="13"/>
      <c r="O1651" s="40"/>
      <c r="P1651" s="13"/>
      <c r="Q1651" s="40"/>
    </row>
    <row r="1652" spans="1:17" ht="52.15" customHeight="1" x14ac:dyDescent="0.2">
      <c r="A1652" s="367" t="str">
        <f t="shared" si="42"/>
        <v>Бронежилет "Комфорт-1М-1М"</v>
      </c>
      <c r="B1652" s="368"/>
      <c r="C1652" s="368"/>
      <c r="D1652" s="369"/>
      <c r="E1652" s="13">
        <v>3491</v>
      </c>
      <c r="F1652" s="13"/>
      <c r="G1652" s="40"/>
      <c r="H1652" s="13">
        <v>1</v>
      </c>
      <c r="I1652" s="40">
        <v>20000</v>
      </c>
      <c r="J1652" s="13"/>
      <c r="K1652" s="40"/>
      <c r="L1652" s="13"/>
      <c r="M1652" s="40"/>
      <c r="N1652" s="13"/>
      <c r="O1652" s="40"/>
      <c r="P1652" s="13"/>
      <c r="Q1652" s="40"/>
    </row>
    <row r="1653" spans="1:17" ht="52.15" customHeight="1" x14ac:dyDescent="0.2">
      <c r="A1653" s="367" t="str">
        <f t="shared" si="42"/>
        <v>Бронежилет "Комфорт-1М-1М"</v>
      </c>
      <c r="B1653" s="368"/>
      <c r="C1653" s="368"/>
      <c r="D1653" s="369"/>
      <c r="E1653" s="13">
        <v>3492</v>
      </c>
      <c r="F1653" s="13"/>
      <c r="G1653" s="40"/>
      <c r="H1653" s="13">
        <v>1</v>
      </c>
      <c r="I1653" s="40">
        <v>20000</v>
      </c>
      <c r="J1653" s="13"/>
      <c r="K1653" s="40"/>
      <c r="L1653" s="13"/>
      <c r="M1653" s="40"/>
      <c r="N1653" s="13"/>
      <c r="O1653" s="40"/>
      <c r="P1653" s="13"/>
      <c r="Q1653" s="40"/>
    </row>
    <row r="1654" spans="1:17" ht="52.15" customHeight="1" x14ac:dyDescent="0.2">
      <c r="A1654" s="367" t="str">
        <f t="shared" si="42"/>
        <v>Стойка оградительные с лентой</v>
      </c>
      <c r="B1654" s="368"/>
      <c r="C1654" s="368"/>
      <c r="D1654" s="369"/>
      <c r="E1654" s="13">
        <v>3493</v>
      </c>
      <c r="F1654" s="13">
        <v>1</v>
      </c>
      <c r="G1654" s="40">
        <v>6500</v>
      </c>
      <c r="H1654" s="13"/>
      <c r="I1654" s="40"/>
      <c r="J1654" s="13"/>
      <c r="K1654" s="40"/>
      <c r="L1654" s="13"/>
      <c r="M1654" s="40"/>
      <c r="N1654" s="13"/>
      <c r="O1654" s="40"/>
      <c r="P1654" s="13"/>
      <c r="Q1654" s="40"/>
    </row>
    <row r="1655" spans="1:17" ht="52.15" customHeight="1" x14ac:dyDescent="0.2">
      <c r="A1655" s="367" t="str">
        <f t="shared" si="42"/>
        <v>Бронежилет "Комфорт-1М-1М"</v>
      </c>
      <c r="B1655" s="368"/>
      <c r="C1655" s="368"/>
      <c r="D1655" s="369"/>
      <c r="E1655" s="13">
        <v>3494</v>
      </c>
      <c r="F1655" s="13"/>
      <c r="G1655" s="40"/>
      <c r="H1655" s="13">
        <v>1</v>
      </c>
      <c r="I1655" s="40">
        <v>20000</v>
      </c>
      <c r="J1655" s="13"/>
      <c r="K1655" s="40"/>
      <c r="L1655" s="13"/>
      <c r="M1655" s="40"/>
      <c r="N1655" s="13"/>
      <c r="O1655" s="40"/>
      <c r="P1655" s="13"/>
      <c r="Q1655" s="40"/>
    </row>
    <row r="1656" spans="1:17" ht="52.15" customHeight="1" x14ac:dyDescent="0.2">
      <c r="A1656" s="367" t="str">
        <f t="shared" si="42"/>
        <v>Бронежилет "Комфорт-1М-1М"</v>
      </c>
      <c r="B1656" s="368"/>
      <c r="C1656" s="368"/>
      <c r="D1656" s="369"/>
      <c r="E1656" s="13">
        <v>3495</v>
      </c>
      <c r="F1656" s="13"/>
      <c r="G1656" s="40"/>
      <c r="H1656" s="13">
        <v>1</v>
      </c>
      <c r="I1656" s="40">
        <v>20000</v>
      </c>
      <c r="J1656" s="13"/>
      <c r="K1656" s="40"/>
      <c r="L1656" s="13"/>
      <c r="M1656" s="40"/>
      <c r="N1656" s="13"/>
      <c r="O1656" s="40"/>
      <c r="P1656" s="13"/>
      <c r="Q1656" s="40"/>
    </row>
    <row r="1657" spans="1:17" ht="52.15" customHeight="1" x14ac:dyDescent="0.2">
      <c r="A1657" s="367" t="str">
        <f t="shared" si="42"/>
        <v>Бронежилет "Комфорт-1М-1М"</v>
      </c>
      <c r="B1657" s="368"/>
      <c r="C1657" s="368"/>
      <c r="D1657" s="369"/>
      <c r="E1657" s="13">
        <v>3496</v>
      </c>
      <c r="F1657" s="13"/>
      <c r="G1657" s="40"/>
      <c r="H1657" s="13">
        <v>1</v>
      </c>
      <c r="I1657" s="40">
        <v>20000</v>
      </c>
      <c r="J1657" s="13"/>
      <c r="K1657" s="40"/>
      <c r="L1657" s="13"/>
      <c r="M1657" s="40"/>
      <c r="N1657" s="13"/>
      <c r="O1657" s="40"/>
      <c r="P1657" s="13"/>
      <c r="Q1657" s="40"/>
    </row>
    <row r="1658" spans="1:17" ht="52.15" customHeight="1" x14ac:dyDescent="0.2">
      <c r="A1658" s="367" t="str">
        <f t="shared" si="42"/>
        <v>Комплект игрока для игры в пейнтбол</v>
      </c>
      <c r="B1658" s="368"/>
      <c r="C1658" s="368"/>
      <c r="D1658" s="369"/>
      <c r="E1658" s="13">
        <v>3497</v>
      </c>
      <c r="F1658" s="13">
        <v>1</v>
      </c>
      <c r="G1658" s="40">
        <v>8270</v>
      </c>
      <c r="H1658" s="13"/>
      <c r="I1658" s="40"/>
      <c r="J1658" s="13"/>
      <c r="K1658" s="40"/>
      <c r="L1658" s="13"/>
      <c r="M1658" s="40"/>
      <c r="N1658" s="13"/>
      <c r="O1658" s="40"/>
      <c r="P1658" s="13"/>
      <c r="Q1658" s="40"/>
    </row>
    <row r="1659" spans="1:17" ht="52.15" customHeight="1" x14ac:dyDescent="0.2">
      <c r="A1659" s="367" t="str">
        <f t="shared" si="42"/>
        <v>Комплект игрока для игры в пейнтбол</v>
      </c>
      <c r="B1659" s="368"/>
      <c r="C1659" s="368"/>
      <c r="D1659" s="369"/>
      <c r="E1659" s="13">
        <v>3498</v>
      </c>
      <c r="F1659" s="13">
        <v>1</v>
      </c>
      <c r="G1659" s="40">
        <v>8270</v>
      </c>
      <c r="H1659" s="13"/>
      <c r="I1659" s="40"/>
      <c r="J1659" s="13"/>
      <c r="K1659" s="40"/>
      <c r="L1659" s="13"/>
      <c r="M1659" s="40"/>
      <c r="N1659" s="13"/>
      <c r="O1659" s="40"/>
      <c r="P1659" s="13"/>
      <c r="Q1659" s="40"/>
    </row>
    <row r="1660" spans="1:17" ht="52.15" customHeight="1" x14ac:dyDescent="0.2">
      <c r="A1660" s="367" t="str">
        <f t="shared" si="42"/>
        <v>Комплект игрока для игры в пейнтбол</v>
      </c>
      <c r="B1660" s="368"/>
      <c r="C1660" s="368"/>
      <c r="D1660" s="369"/>
      <c r="E1660" s="13">
        <v>3499</v>
      </c>
      <c r="F1660" s="13">
        <v>1</v>
      </c>
      <c r="G1660" s="40">
        <v>8270</v>
      </c>
      <c r="H1660" s="13"/>
      <c r="I1660" s="40"/>
      <c r="J1660" s="13"/>
      <c r="K1660" s="40"/>
      <c r="L1660" s="13"/>
      <c r="M1660" s="40"/>
      <c r="N1660" s="13"/>
      <c r="O1660" s="40"/>
      <c r="P1660" s="13"/>
      <c r="Q1660" s="40"/>
    </row>
    <row r="1661" spans="1:17" ht="52.15" customHeight="1" x14ac:dyDescent="0.2">
      <c r="A1661" s="367" t="str">
        <f t="shared" si="42"/>
        <v>Комплект игрока для игры в пейнтбол</v>
      </c>
      <c r="B1661" s="368"/>
      <c r="C1661" s="368"/>
      <c r="D1661" s="369"/>
      <c r="E1661" s="13">
        <v>3500</v>
      </c>
      <c r="F1661" s="13">
        <v>1</v>
      </c>
      <c r="G1661" s="40">
        <v>8270</v>
      </c>
      <c r="H1661" s="13"/>
      <c r="I1661" s="40"/>
      <c r="J1661" s="13"/>
      <c r="K1661" s="40"/>
      <c r="L1661" s="13"/>
      <c r="M1661" s="40"/>
      <c r="N1661" s="13"/>
      <c r="O1661" s="40"/>
      <c r="P1661" s="13"/>
      <c r="Q1661" s="40"/>
    </row>
    <row r="1662" spans="1:17" ht="52.15" customHeight="1" x14ac:dyDescent="0.2">
      <c r="A1662" s="367" t="str">
        <f t="shared" si="42"/>
        <v>Комплект игрока для игры в пейнтбол</v>
      </c>
      <c r="B1662" s="368"/>
      <c r="C1662" s="368"/>
      <c r="D1662" s="369"/>
      <c r="E1662" s="13">
        <v>3501</v>
      </c>
      <c r="F1662" s="13">
        <v>1</v>
      </c>
      <c r="G1662" s="40">
        <v>8270</v>
      </c>
      <c r="H1662" s="13"/>
      <c r="I1662" s="40"/>
      <c r="J1662" s="13"/>
      <c r="K1662" s="40"/>
      <c r="L1662" s="13"/>
      <c r="M1662" s="40"/>
      <c r="N1662" s="13"/>
      <c r="O1662" s="40"/>
      <c r="P1662" s="13"/>
      <c r="Q1662" s="40"/>
    </row>
    <row r="1663" spans="1:17" ht="52.15" customHeight="1" x14ac:dyDescent="0.2">
      <c r="A1663" s="367" t="str">
        <f t="shared" si="42"/>
        <v>Комплект игрока для игры в пейнтбол</v>
      </c>
      <c r="B1663" s="368"/>
      <c r="C1663" s="368"/>
      <c r="D1663" s="369"/>
      <c r="E1663" s="13">
        <v>3502</v>
      </c>
      <c r="F1663" s="13">
        <v>1</v>
      </c>
      <c r="G1663" s="40">
        <v>8270</v>
      </c>
      <c r="H1663" s="13"/>
      <c r="I1663" s="40"/>
      <c r="J1663" s="13"/>
      <c r="K1663" s="40"/>
      <c r="L1663" s="13"/>
      <c r="M1663" s="40"/>
      <c r="N1663" s="13"/>
      <c r="O1663" s="40"/>
      <c r="P1663" s="13"/>
      <c r="Q1663" s="40"/>
    </row>
    <row r="1664" spans="1:17" ht="52.15" customHeight="1" x14ac:dyDescent="0.2">
      <c r="A1664" s="367" t="str">
        <f t="shared" si="42"/>
        <v>Комплект игрока для игры в пейнтбол</v>
      </c>
      <c r="B1664" s="368"/>
      <c r="C1664" s="368"/>
      <c r="D1664" s="369"/>
      <c r="E1664" s="13">
        <v>3503</v>
      </c>
      <c r="F1664" s="13">
        <v>1</v>
      </c>
      <c r="G1664" s="40">
        <v>8270</v>
      </c>
      <c r="H1664" s="13"/>
      <c r="I1664" s="40"/>
      <c r="J1664" s="13"/>
      <c r="K1664" s="40"/>
      <c r="L1664" s="13"/>
      <c r="M1664" s="40"/>
      <c r="N1664" s="13"/>
      <c r="O1664" s="40"/>
      <c r="P1664" s="13"/>
      <c r="Q1664" s="40"/>
    </row>
    <row r="1665" spans="1:17" ht="52.15" customHeight="1" x14ac:dyDescent="0.2">
      <c r="A1665" s="367" t="str">
        <f t="shared" si="42"/>
        <v>Комплект игрока для игры в пейнтбол</v>
      </c>
      <c r="B1665" s="368"/>
      <c r="C1665" s="368"/>
      <c r="D1665" s="369"/>
      <c r="E1665" s="13">
        <v>3504</v>
      </c>
      <c r="F1665" s="13">
        <v>1</v>
      </c>
      <c r="G1665" s="40">
        <v>8270</v>
      </c>
      <c r="H1665" s="13"/>
      <c r="I1665" s="40"/>
      <c r="J1665" s="13"/>
      <c r="K1665" s="40"/>
      <c r="L1665" s="13"/>
      <c r="M1665" s="40"/>
      <c r="N1665" s="13"/>
      <c r="O1665" s="40"/>
      <c r="P1665" s="13"/>
      <c r="Q1665" s="40"/>
    </row>
    <row r="1666" spans="1:17" ht="52.15" customHeight="1" x14ac:dyDescent="0.2">
      <c r="A1666" s="367" t="str">
        <f t="shared" si="42"/>
        <v>Комплект игрока для игры в пейнтбол</v>
      </c>
      <c r="B1666" s="368"/>
      <c r="C1666" s="368"/>
      <c r="D1666" s="369"/>
      <c r="E1666" s="13">
        <v>3505</v>
      </c>
      <c r="F1666" s="13">
        <v>1</v>
      </c>
      <c r="G1666" s="40">
        <v>8270</v>
      </c>
      <c r="H1666" s="13"/>
      <c r="I1666" s="40"/>
      <c r="J1666" s="13"/>
      <c r="K1666" s="40"/>
      <c r="L1666" s="13"/>
      <c r="M1666" s="40"/>
      <c r="N1666" s="13"/>
      <c r="O1666" s="40"/>
      <c r="P1666" s="13"/>
      <c r="Q1666" s="40"/>
    </row>
    <row r="1667" spans="1:17" ht="52.15" customHeight="1" x14ac:dyDescent="0.2">
      <c r="A1667" s="367" t="str">
        <f t="shared" si="42"/>
        <v>Комплект игрока для игры в пейнтбол</v>
      </c>
      <c r="B1667" s="368"/>
      <c r="C1667" s="368"/>
      <c r="D1667" s="369"/>
      <c r="E1667" s="13">
        <v>3506</v>
      </c>
      <c r="F1667" s="13">
        <v>1</v>
      </c>
      <c r="G1667" s="40">
        <v>8270</v>
      </c>
      <c r="H1667" s="13"/>
      <c r="I1667" s="40"/>
      <c r="J1667" s="13"/>
      <c r="K1667" s="40"/>
      <c r="L1667" s="13"/>
      <c r="M1667" s="40"/>
      <c r="N1667" s="13"/>
      <c r="O1667" s="40"/>
      <c r="P1667" s="13"/>
      <c r="Q1667" s="40"/>
    </row>
    <row r="1668" spans="1:17" ht="52.15" customHeight="1" x14ac:dyDescent="0.2">
      <c r="A1668" s="367" t="str">
        <f t="shared" si="42"/>
        <v>Комплект игрока для игры в пейнтбол</v>
      </c>
      <c r="B1668" s="368"/>
      <c r="C1668" s="368"/>
      <c r="D1668" s="369"/>
      <c r="E1668" s="13">
        <v>3507</v>
      </c>
      <c r="F1668" s="13">
        <v>1</v>
      </c>
      <c r="G1668" s="40">
        <v>8270</v>
      </c>
      <c r="H1668" s="13"/>
      <c r="I1668" s="40"/>
      <c r="J1668" s="13"/>
      <c r="K1668" s="40"/>
      <c r="L1668" s="13"/>
      <c r="M1668" s="40"/>
      <c r="N1668" s="13"/>
      <c r="O1668" s="40"/>
      <c r="P1668" s="13"/>
      <c r="Q1668" s="40"/>
    </row>
    <row r="1669" spans="1:17" ht="52.15" customHeight="1" x14ac:dyDescent="0.2">
      <c r="A1669" s="367" t="str">
        <f t="shared" si="42"/>
        <v>Комплект игрока для игры в пейнтбол</v>
      </c>
      <c r="B1669" s="368"/>
      <c r="C1669" s="368"/>
      <c r="D1669" s="369"/>
      <c r="E1669" s="13">
        <v>3508</v>
      </c>
      <c r="F1669" s="13">
        <v>1</v>
      </c>
      <c r="G1669" s="40">
        <v>8270</v>
      </c>
      <c r="H1669" s="13"/>
      <c r="I1669" s="40"/>
      <c r="J1669" s="13"/>
      <c r="K1669" s="40"/>
      <c r="L1669" s="13"/>
      <c r="M1669" s="40"/>
      <c r="N1669" s="13"/>
      <c r="O1669" s="40"/>
      <c r="P1669" s="13"/>
      <c r="Q1669" s="40"/>
    </row>
    <row r="1670" spans="1:17" ht="52.15" customHeight="1" x14ac:dyDescent="0.2">
      <c r="A1670" s="367" t="str">
        <f t="shared" si="42"/>
        <v>Комплект игрока для игры в пейнтбол</v>
      </c>
      <c r="B1670" s="368"/>
      <c r="C1670" s="368"/>
      <c r="D1670" s="369"/>
      <c r="E1670" s="13">
        <v>3509</v>
      </c>
      <c r="F1670" s="13">
        <v>1</v>
      </c>
      <c r="G1670" s="40">
        <v>8270</v>
      </c>
      <c r="H1670" s="13"/>
      <c r="I1670" s="40"/>
      <c r="J1670" s="13"/>
      <c r="K1670" s="40"/>
      <c r="L1670" s="13"/>
      <c r="M1670" s="40"/>
      <c r="N1670" s="13"/>
      <c r="O1670" s="40"/>
      <c r="P1670" s="13"/>
      <c r="Q1670" s="40"/>
    </row>
    <row r="1671" spans="1:17" ht="52.15" customHeight="1" x14ac:dyDescent="0.2">
      <c r="A1671" s="367" t="str">
        <f t="shared" si="42"/>
        <v>Тумба т11</v>
      </c>
      <c r="B1671" s="368"/>
      <c r="C1671" s="368"/>
      <c r="D1671" s="369"/>
      <c r="E1671" s="13">
        <v>3510</v>
      </c>
      <c r="F1671" s="13">
        <v>1</v>
      </c>
      <c r="G1671" s="40">
        <v>3060.7</v>
      </c>
      <c r="H1671" s="13"/>
      <c r="I1671" s="40"/>
      <c r="J1671" s="13"/>
      <c r="K1671" s="40"/>
      <c r="L1671" s="13"/>
      <c r="M1671" s="40"/>
      <c r="N1671" s="13"/>
      <c r="O1671" s="40"/>
      <c r="P1671" s="13"/>
      <c r="Q1671" s="40"/>
    </row>
    <row r="1672" spans="1:17" ht="52.15" customHeight="1" x14ac:dyDescent="0.2">
      <c r="A1672" s="367" t="str">
        <f t="shared" si="42"/>
        <v>Тренажер для проведения реанимационных мероприятий (Т12  Максим III-01</v>
      </c>
      <c r="B1672" s="368"/>
      <c r="C1672" s="368"/>
      <c r="D1672" s="369"/>
      <c r="E1672" s="13">
        <v>3511</v>
      </c>
      <c r="F1672" s="13"/>
      <c r="G1672" s="40"/>
      <c r="H1672" s="13">
        <v>1</v>
      </c>
      <c r="I1672" s="40">
        <v>66506</v>
      </c>
      <c r="J1672" s="13"/>
      <c r="K1672" s="40"/>
      <c r="L1672" s="13"/>
      <c r="M1672" s="40"/>
      <c r="N1672" s="13"/>
      <c r="O1672" s="40"/>
      <c r="P1672" s="13"/>
      <c r="Q1672" s="40"/>
    </row>
    <row r="1673" spans="1:17" ht="52.15" customHeight="1" x14ac:dyDescent="0.2">
      <c r="A1673" s="367" t="str">
        <f t="shared" si="42"/>
        <v>Бронежилет "Комфорт-1М-1М"</v>
      </c>
      <c r="B1673" s="368"/>
      <c r="C1673" s="368"/>
      <c r="D1673" s="369"/>
      <c r="E1673" s="13">
        <v>3512</v>
      </c>
      <c r="F1673" s="13"/>
      <c r="G1673" s="40"/>
      <c r="H1673" s="13">
        <v>1</v>
      </c>
      <c r="I1673" s="40">
        <v>20000</v>
      </c>
      <c r="J1673" s="13"/>
      <c r="K1673" s="40"/>
      <c r="L1673" s="13"/>
      <c r="M1673" s="40"/>
      <c r="N1673" s="13"/>
      <c r="O1673" s="40"/>
      <c r="P1673" s="13"/>
      <c r="Q1673" s="40"/>
    </row>
    <row r="1674" spans="1:17" ht="52.15" customHeight="1" x14ac:dyDescent="0.2">
      <c r="A1674" s="367" t="str">
        <f t="shared" si="42"/>
        <v>Беседка Пикник 1</v>
      </c>
      <c r="B1674" s="368"/>
      <c r="C1674" s="368"/>
      <c r="D1674" s="369"/>
      <c r="E1674" s="13">
        <v>3513</v>
      </c>
      <c r="F1674" s="13">
        <v>1</v>
      </c>
      <c r="G1674" s="40">
        <v>15400</v>
      </c>
      <c r="H1674" s="13"/>
      <c r="I1674" s="40"/>
      <c r="J1674" s="13"/>
      <c r="K1674" s="40"/>
      <c r="L1674" s="13"/>
      <c r="M1674" s="40"/>
      <c r="N1674" s="13"/>
      <c r="O1674" s="40"/>
      <c r="P1674" s="13"/>
      <c r="Q1674" s="40"/>
    </row>
    <row r="1675" spans="1:17" ht="52.15" customHeight="1" x14ac:dyDescent="0.2">
      <c r="A1675" s="367" t="str">
        <f t="shared" si="42"/>
        <v>Беседка Пикник 2</v>
      </c>
      <c r="B1675" s="368"/>
      <c r="C1675" s="368"/>
      <c r="D1675" s="369"/>
      <c r="E1675" s="13">
        <v>3514</v>
      </c>
      <c r="F1675" s="13">
        <v>1</v>
      </c>
      <c r="G1675" s="40">
        <v>19600</v>
      </c>
      <c r="H1675" s="13"/>
      <c r="I1675" s="40"/>
      <c r="J1675" s="13"/>
      <c r="K1675" s="40"/>
      <c r="L1675" s="13"/>
      <c r="M1675" s="40"/>
      <c r="N1675" s="13"/>
      <c r="O1675" s="40"/>
      <c r="P1675" s="13"/>
      <c r="Q1675" s="40"/>
    </row>
    <row r="1676" spans="1:17" ht="52.15" customHeight="1" x14ac:dyDescent="0.2">
      <c r="A1676" s="367" t="str">
        <f t="shared" si="42"/>
        <v>Бронежилет "Комфорт-1М-1М"</v>
      </c>
      <c r="B1676" s="368"/>
      <c r="C1676" s="368"/>
      <c r="D1676" s="369"/>
      <c r="E1676" s="13">
        <v>3515</v>
      </c>
      <c r="F1676" s="13"/>
      <c r="G1676" s="40"/>
      <c r="H1676" s="13">
        <v>1</v>
      </c>
      <c r="I1676" s="40">
        <v>20000</v>
      </c>
      <c r="J1676" s="13"/>
      <c r="K1676" s="40"/>
      <c r="L1676" s="13"/>
      <c r="M1676" s="40"/>
      <c r="N1676" s="13"/>
      <c r="O1676" s="40"/>
      <c r="P1676" s="13"/>
      <c r="Q1676" s="40"/>
    </row>
    <row r="1677" spans="1:17" ht="52.15" customHeight="1" x14ac:dyDescent="0.2">
      <c r="A1677" s="367" t="str">
        <f t="shared" si="42"/>
        <v>Бронежилет "Комфорт-1М-1М"</v>
      </c>
      <c r="B1677" s="368"/>
      <c r="C1677" s="368"/>
      <c r="D1677" s="369"/>
      <c r="E1677" s="13">
        <v>3516</v>
      </c>
      <c r="F1677" s="13"/>
      <c r="G1677" s="40"/>
      <c r="H1677" s="13">
        <v>1</v>
      </c>
      <c r="I1677" s="40">
        <v>20000</v>
      </c>
      <c r="J1677" s="13"/>
      <c r="K1677" s="40"/>
      <c r="L1677" s="13"/>
      <c r="M1677" s="40"/>
      <c r="N1677" s="13"/>
      <c r="O1677" s="40"/>
      <c r="P1677" s="13"/>
      <c r="Q1677" s="40"/>
    </row>
    <row r="1678" spans="1:17" ht="52.15" customHeight="1" x14ac:dyDescent="0.2">
      <c r="A1678" s="367" t="str">
        <f t="shared" si="42"/>
        <v>Бронежилет "Комфорт-1М-1М"</v>
      </c>
      <c r="B1678" s="368"/>
      <c r="C1678" s="368"/>
      <c r="D1678" s="369"/>
      <c r="E1678" s="13">
        <v>3517</v>
      </c>
      <c r="F1678" s="13"/>
      <c r="G1678" s="40"/>
      <c r="H1678" s="13">
        <v>1</v>
      </c>
      <c r="I1678" s="40">
        <v>20000</v>
      </c>
      <c r="J1678" s="13"/>
      <c r="K1678" s="40"/>
      <c r="L1678" s="13"/>
      <c r="M1678" s="40"/>
      <c r="N1678" s="13"/>
      <c r="O1678" s="40"/>
      <c r="P1678" s="13"/>
      <c r="Q1678" s="40"/>
    </row>
    <row r="1679" spans="1:17" ht="52.15" customHeight="1" x14ac:dyDescent="0.2">
      <c r="A1679" s="367" t="str">
        <f t="shared" si="42"/>
        <v>Бронежилет "Комфорт-1М-1М"</v>
      </c>
      <c r="B1679" s="368"/>
      <c r="C1679" s="368"/>
      <c r="D1679" s="369"/>
      <c r="E1679" s="13">
        <v>3518</v>
      </c>
      <c r="F1679" s="13"/>
      <c r="G1679" s="40"/>
      <c r="H1679" s="13">
        <v>1</v>
      </c>
      <c r="I1679" s="40">
        <v>20000</v>
      </c>
      <c r="J1679" s="13"/>
      <c r="K1679" s="40"/>
      <c r="L1679" s="13"/>
      <c r="M1679" s="40"/>
      <c r="N1679" s="13"/>
      <c r="O1679" s="40"/>
      <c r="P1679" s="13"/>
      <c r="Q1679" s="40"/>
    </row>
    <row r="1680" spans="1:17" ht="52.15" customHeight="1" x14ac:dyDescent="0.2">
      <c r="A1680" s="367" t="str">
        <f t="shared" si="42"/>
        <v>Бронежилет "Комфорт-1М-1М"</v>
      </c>
      <c r="B1680" s="368"/>
      <c r="C1680" s="368"/>
      <c r="D1680" s="369"/>
      <c r="E1680" s="13">
        <v>3519</v>
      </c>
      <c r="F1680" s="13"/>
      <c r="G1680" s="40"/>
      <c r="H1680" s="13">
        <v>1</v>
      </c>
      <c r="I1680" s="40">
        <v>20000</v>
      </c>
      <c r="J1680" s="13"/>
      <c r="K1680" s="40"/>
      <c r="L1680" s="13"/>
      <c r="M1680" s="40"/>
      <c r="N1680" s="13"/>
      <c r="O1680" s="40"/>
      <c r="P1680" s="13"/>
      <c r="Q1680" s="40"/>
    </row>
    <row r="1681" spans="1:17" ht="52.15" customHeight="1" x14ac:dyDescent="0.2">
      <c r="A1681" s="367" t="str">
        <f t="shared" si="42"/>
        <v>Бронежилет "Комфорт-1М-1М"</v>
      </c>
      <c r="B1681" s="368"/>
      <c r="C1681" s="368"/>
      <c r="D1681" s="369"/>
      <c r="E1681" s="13">
        <v>3520</v>
      </c>
      <c r="F1681" s="13"/>
      <c r="G1681" s="40"/>
      <c r="H1681" s="13">
        <v>1</v>
      </c>
      <c r="I1681" s="40">
        <v>20000</v>
      </c>
      <c r="J1681" s="13"/>
      <c r="K1681" s="40"/>
      <c r="L1681" s="13"/>
      <c r="M1681" s="40"/>
      <c r="N1681" s="13"/>
      <c r="O1681" s="40"/>
      <c r="P1681" s="13"/>
      <c r="Q1681" s="40"/>
    </row>
    <row r="1682" spans="1:17" ht="52.15" customHeight="1" x14ac:dyDescent="0.2">
      <c r="A1682" s="367" t="str">
        <f t="shared" si="42"/>
        <v>Бронежилет "Комфорт-1М-1М"</v>
      </c>
      <c r="B1682" s="368"/>
      <c r="C1682" s="368"/>
      <c r="D1682" s="369"/>
      <c r="E1682" s="13">
        <v>3521</v>
      </c>
      <c r="F1682" s="13"/>
      <c r="G1682" s="40"/>
      <c r="H1682" s="13">
        <v>1</v>
      </c>
      <c r="I1682" s="40">
        <v>20000</v>
      </c>
      <c r="J1682" s="13"/>
      <c r="K1682" s="40"/>
      <c r="L1682" s="13"/>
      <c r="M1682" s="40"/>
      <c r="N1682" s="13"/>
      <c r="O1682" s="40"/>
      <c r="P1682" s="13"/>
      <c r="Q1682" s="40"/>
    </row>
    <row r="1683" spans="1:17" ht="52.15" customHeight="1" x14ac:dyDescent="0.2">
      <c r="A1683" s="367" t="str">
        <f t="shared" si="42"/>
        <v>Бронежилет "Комфорт-1М-1М"</v>
      </c>
      <c r="B1683" s="368"/>
      <c r="C1683" s="368"/>
      <c r="D1683" s="369"/>
      <c r="E1683" s="13">
        <v>3522</v>
      </c>
      <c r="F1683" s="13"/>
      <c r="G1683" s="40"/>
      <c r="H1683" s="13">
        <v>1</v>
      </c>
      <c r="I1683" s="40">
        <v>20000</v>
      </c>
      <c r="J1683" s="13"/>
      <c r="K1683" s="40"/>
      <c r="L1683" s="13"/>
      <c r="M1683" s="40"/>
      <c r="N1683" s="13"/>
      <c r="O1683" s="40"/>
      <c r="P1683" s="13"/>
      <c r="Q1683" s="40"/>
    </row>
    <row r="1684" spans="1:17" ht="52.15" customHeight="1" x14ac:dyDescent="0.2">
      <c r="A1684" s="367" t="str">
        <f t="shared" si="42"/>
        <v>Бронежилет "Комфорт-1М-1М"</v>
      </c>
      <c r="B1684" s="368"/>
      <c r="C1684" s="368"/>
      <c r="D1684" s="369"/>
      <c r="E1684" s="13">
        <v>3523</v>
      </c>
      <c r="F1684" s="13"/>
      <c r="G1684" s="40"/>
      <c r="H1684" s="13">
        <v>1</v>
      </c>
      <c r="I1684" s="40">
        <v>20000</v>
      </c>
      <c r="J1684" s="13"/>
      <c r="K1684" s="40"/>
      <c r="L1684" s="13"/>
      <c r="M1684" s="40"/>
      <c r="N1684" s="13"/>
      <c r="O1684" s="40"/>
      <c r="P1684" s="13"/>
      <c r="Q1684" s="40"/>
    </row>
    <row r="1685" spans="1:17" ht="52.15" customHeight="1" x14ac:dyDescent="0.2">
      <c r="A1685" s="367" t="str">
        <f t="shared" si="42"/>
        <v>Бронежилет "Комфорт-1М-1М"</v>
      </c>
      <c r="B1685" s="368"/>
      <c r="C1685" s="368"/>
      <c r="D1685" s="369"/>
      <c r="E1685" s="13">
        <v>3524</v>
      </c>
      <c r="F1685" s="13"/>
      <c r="G1685" s="40"/>
      <c r="H1685" s="13">
        <v>1</v>
      </c>
      <c r="I1685" s="40">
        <v>20000</v>
      </c>
      <c r="J1685" s="13"/>
      <c r="K1685" s="40"/>
      <c r="L1685" s="13"/>
      <c r="M1685" s="40"/>
      <c r="N1685" s="13"/>
      <c r="O1685" s="40"/>
      <c r="P1685" s="13"/>
      <c r="Q1685" s="40"/>
    </row>
    <row r="1686" spans="1:17" ht="52.15" customHeight="1" x14ac:dyDescent="0.2">
      <c r="A1686" s="367" t="str">
        <f t="shared" si="42"/>
        <v>Бронежилет "Комфорт-1М-1М"</v>
      </c>
      <c r="B1686" s="368"/>
      <c r="C1686" s="368"/>
      <c r="D1686" s="369"/>
      <c r="E1686" s="13">
        <v>3525</v>
      </c>
      <c r="F1686" s="13"/>
      <c r="G1686" s="40"/>
      <c r="H1686" s="13">
        <v>1</v>
      </c>
      <c r="I1686" s="40">
        <v>20000</v>
      </c>
      <c r="J1686" s="13"/>
      <c r="K1686" s="40"/>
      <c r="L1686" s="13"/>
      <c r="M1686" s="40"/>
      <c r="N1686" s="13"/>
      <c r="O1686" s="40"/>
      <c r="P1686" s="13"/>
      <c r="Q1686" s="40"/>
    </row>
    <row r="1687" spans="1:17" ht="52.15" customHeight="1" x14ac:dyDescent="0.2">
      <c r="A1687" s="367" t="str">
        <f t="shared" si="42"/>
        <v>Бронежилет "Комфорт-1М-1М"</v>
      </c>
      <c r="B1687" s="368"/>
      <c r="C1687" s="368"/>
      <c r="D1687" s="369"/>
      <c r="E1687" s="13">
        <v>3526</v>
      </c>
      <c r="F1687" s="13"/>
      <c r="G1687" s="40"/>
      <c r="H1687" s="13">
        <v>1</v>
      </c>
      <c r="I1687" s="40">
        <v>20000</v>
      </c>
      <c r="J1687" s="13"/>
      <c r="K1687" s="40"/>
      <c r="L1687" s="13"/>
      <c r="M1687" s="40"/>
      <c r="N1687" s="13"/>
      <c r="O1687" s="40"/>
      <c r="P1687" s="13"/>
      <c r="Q1687" s="40"/>
    </row>
    <row r="1688" spans="1:17" ht="52.15" customHeight="1" x14ac:dyDescent="0.2">
      <c r="A1688" s="367" t="str">
        <f t="shared" si="42"/>
        <v>Бронежилет "Комфорт-1М-1М"</v>
      </c>
      <c r="B1688" s="368"/>
      <c r="C1688" s="368"/>
      <c r="D1688" s="369"/>
      <c r="E1688" s="13">
        <v>3527</v>
      </c>
      <c r="F1688" s="13"/>
      <c r="G1688" s="40"/>
      <c r="H1688" s="13">
        <v>1</v>
      </c>
      <c r="I1688" s="40">
        <v>20000</v>
      </c>
      <c r="J1688" s="13"/>
      <c r="K1688" s="40"/>
      <c r="L1688" s="13"/>
      <c r="M1688" s="40"/>
      <c r="N1688" s="13"/>
      <c r="O1688" s="40"/>
      <c r="P1688" s="13"/>
      <c r="Q1688" s="40"/>
    </row>
    <row r="1689" spans="1:17" ht="52.15" customHeight="1" x14ac:dyDescent="0.2">
      <c r="A1689" s="367" t="str">
        <f t="shared" si="42"/>
        <v>Прямой зонтичный стенд JUST Up 3х3 Velcro, 3х3 секции</v>
      </c>
      <c r="B1689" s="368"/>
      <c r="C1689" s="368"/>
      <c r="D1689" s="369"/>
      <c r="E1689" s="13">
        <v>3528</v>
      </c>
      <c r="F1689" s="13"/>
      <c r="G1689" s="40"/>
      <c r="H1689" s="13"/>
      <c r="I1689" s="40"/>
      <c r="J1689" s="13"/>
      <c r="K1689" s="40"/>
      <c r="L1689" s="13"/>
      <c r="M1689" s="40"/>
      <c r="N1689" s="13">
        <v>1</v>
      </c>
      <c r="O1689" s="40">
        <v>20900</v>
      </c>
      <c r="P1689" s="13"/>
      <c r="Q1689" s="40"/>
    </row>
    <row r="1690" spans="1:17" ht="52.15" customHeight="1" x14ac:dyDescent="0.2">
      <c r="A1690" s="367" t="str">
        <f t="shared" si="42"/>
        <v>Рольставни</v>
      </c>
      <c r="B1690" s="368"/>
      <c r="C1690" s="368"/>
      <c r="D1690" s="369"/>
      <c r="E1690" s="13">
        <v>3529</v>
      </c>
      <c r="F1690" s="13"/>
      <c r="G1690" s="40"/>
      <c r="H1690" s="13"/>
      <c r="I1690" s="40"/>
      <c r="J1690" s="13"/>
      <c r="K1690" s="40"/>
      <c r="L1690" s="13">
        <v>1</v>
      </c>
      <c r="M1690" s="40">
        <v>14000</v>
      </c>
      <c r="N1690" s="13"/>
      <c r="O1690" s="40"/>
      <c r="P1690" s="13"/>
      <c r="Q1690" s="40"/>
    </row>
    <row r="1691" spans="1:17" ht="52.15" customHeight="1" x14ac:dyDescent="0.2">
      <c r="A1691" s="367" t="str">
        <f t="shared" si="42"/>
        <v>Стол,ЛДСП 22мм,цвет серый,титан,белый 3300*1000*750</v>
      </c>
      <c r="B1691" s="368"/>
      <c r="C1691" s="368"/>
      <c r="D1691" s="369"/>
      <c r="E1691" s="13">
        <v>3530</v>
      </c>
      <c r="F1691" s="13"/>
      <c r="G1691" s="40"/>
      <c r="H1691" s="13"/>
      <c r="I1691" s="40"/>
      <c r="J1691" s="13"/>
      <c r="K1691" s="40"/>
      <c r="L1691" s="13">
        <v>1</v>
      </c>
      <c r="M1691" s="40">
        <v>11500</v>
      </c>
      <c r="N1691" s="13"/>
      <c r="O1691" s="40"/>
      <c r="P1691" s="13"/>
      <c r="Q1691" s="40"/>
    </row>
    <row r="1692" spans="1:17" ht="52.15" customHeight="1" x14ac:dyDescent="0.2">
      <c r="A1692" s="367" t="str">
        <f t="shared" si="42"/>
        <v>Диван 3-х местный,черный(1700мм)</v>
      </c>
      <c r="B1692" s="368"/>
      <c r="C1692" s="368"/>
      <c r="D1692" s="369"/>
      <c r="E1692" s="13">
        <v>3531</v>
      </c>
      <c r="F1692" s="13"/>
      <c r="G1692" s="40"/>
      <c r="H1692" s="13"/>
      <c r="I1692" s="40"/>
      <c r="J1692" s="13"/>
      <c r="K1692" s="40"/>
      <c r="L1692" s="13">
        <v>1</v>
      </c>
      <c r="M1692" s="40">
        <v>16800</v>
      </c>
      <c r="N1692" s="13"/>
      <c r="O1692" s="40"/>
      <c r="P1692" s="13"/>
      <c r="Q1692" s="40"/>
    </row>
    <row r="1693" spans="1:17" ht="52.15" customHeight="1" x14ac:dyDescent="0.2">
      <c r="A1693" s="367" t="str">
        <f t="shared" si="42"/>
        <v>Диван 3-х местный,черный(1700мм)</v>
      </c>
      <c r="B1693" s="368"/>
      <c r="C1693" s="368"/>
      <c r="D1693" s="369"/>
      <c r="E1693" s="13">
        <v>3532</v>
      </c>
      <c r="F1693" s="13"/>
      <c r="G1693" s="40"/>
      <c r="H1693" s="13"/>
      <c r="I1693" s="40"/>
      <c r="J1693" s="13"/>
      <c r="K1693" s="40"/>
      <c r="L1693" s="13">
        <v>1</v>
      </c>
      <c r="M1693" s="40">
        <v>16800</v>
      </c>
      <c r="N1693" s="13"/>
      <c r="O1693" s="40"/>
      <c r="P1693" s="13"/>
      <c r="Q1693" s="40"/>
    </row>
    <row r="1694" spans="1:17" ht="52.15" customHeight="1" x14ac:dyDescent="0.2">
      <c r="A1694" s="367" t="str">
        <f t="shared" si="42"/>
        <v>Информационный стенд 2500*1500мм</v>
      </c>
      <c r="B1694" s="368"/>
      <c r="C1694" s="368"/>
      <c r="D1694" s="369"/>
      <c r="E1694" s="13">
        <v>3533</v>
      </c>
      <c r="F1694" s="13"/>
      <c r="G1694" s="40"/>
      <c r="H1694" s="13"/>
      <c r="I1694" s="40"/>
      <c r="J1694" s="13"/>
      <c r="K1694" s="40"/>
      <c r="L1694" s="13">
        <v>1</v>
      </c>
      <c r="M1694" s="40">
        <v>16200</v>
      </c>
      <c r="N1694" s="13"/>
      <c r="O1694" s="40"/>
      <c r="P1694" s="13"/>
      <c r="Q1694" s="40"/>
    </row>
    <row r="1695" spans="1:17" ht="52.15" customHeight="1" x14ac:dyDescent="0.2">
      <c r="A1695" s="367" t="str">
        <f t="shared" si="42"/>
        <v>Мешок силуэт тройной</v>
      </c>
      <c r="B1695" s="368"/>
      <c r="C1695" s="368"/>
      <c r="D1695" s="369"/>
      <c r="E1695" s="13">
        <v>3534</v>
      </c>
      <c r="F1695" s="13"/>
      <c r="G1695" s="40"/>
      <c r="H1695" s="13"/>
      <c r="I1695" s="40"/>
      <c r="J1695" s="13"/>
      <c r="K1695" s="40"/>
      <c r="L1695" s="13">
        <v>1</v>
      </c>
      <c r="M1695" s="40">
        <v>12900</v>
      </c>
      <c r="N1695" s="13"/>
      <c r="O1695" s="40"/>
      <c r="P1695" s="13"/>
      <c r="Q1695" s="40"/>
    </row>
    <row r="1696" spans="1:17" ht="52.15" customHeight="1" x14ac:dyDescent="0.2">
      <c r="A1696" s="367" t="str">
        <f t="shared" si="42"/>
        <v>Рыцарь (защитный комплект)</v>
      </c>
      <c r="B1696" s="368"/>
      <c r="C1696" s="368"/>
      <c r="D1696" s="369"/>
      <c r="E1696" s="13">
        <v>3535</v>
      </c>
      <c r="F1696" s="13"/>
      <c r="G1696" s="40"/>
      <c r="H1696" s="13"/>
      <c r="I1696" s="40"/>
      <c r="J1696" s="13"/>
      <c r="K1696" s="40"/>
      <c r="L1696" s="13">
        <v>1</v>
      </c>
      <c r="M1696" s="40">
        <v>13500</v>
      </c>
      <c r="N1696" s="13"/>
      <c r="O1696" s="40"/>
      <c r="P1696" s="13"/>
      <c r="Q1696" s="40"/>
    </row>
    <row r="1697" spans="1:17" ht="52.15" customHeight="1" x14ac:dyDescent="0.2">
      <c r="A1697" s="367" t="str">
        <f t="shared" si="42"/>
        <v>Бензопила 180С</v>
      </c>
      <c r="B1697" s="368"/>
      <c r="C1697" s="368"/>
      <c r="D1697" s="369"/>
      <c r="E1697" s="13">
        <v>3536</v>
      </c>
      <c r="F1697" s="13"/>
      <c r="G1697" s="40"/>
      <c r="H1697" s="13"/>
      <c r="I1697" s="40"/>
      <c r="J1697" s="13">
        <v>1</v>
      </c>
      <c r="K1697" s="40">
        <v>17000</v>
      </c>
      <c r="L1697" s="13"/>
      <c r="M1697" s="40"/>
      <c r="N1697" s="13"/>
      <c r="O1697" s="40"/>
      <c r="P1697" s="13"/>
      <c r="Q1697" s="40"/>
    </row>
    <row r="1698" spans="1:17" ht="52.15" customHeight="1" x14ac:dyDescent="0.2">
      <c r="A1698" s="367" t="str">
        <f t="shared" si="42"/>
        <v>Шатер Митек Пикник Люкс 6х3</v>
      </c>
      <c r="B1698" s="368"/>
      <c r="C1698" s="368"/>
      <c r="D1698" s="369"/>
      <c r="E1698" s="13">
        <v>3537</v>
      </c>
      <c r="F1698" s="13"/>
      <c r="G1698" s="40"/>
      <c r="H1698" s="13"/>
      <c r="I1698" s="40"/>
      <c r="J1698" s="13"/>
      <c r="K1698" s="40"/>
      <c r="L1698" s="13"/>
      <c r="M1698" s="40"/>
      <c r="N1698" s="13">
        <v>1</v>
      </c>
      <c r="O1698" s="40">
        <v>69300</v>
      </c>
      <c r="P1698" s="13"/>
      <c r="Q1698" s="40"/>
    </row>
    <row r="1699" spans="1:17" ht="52.15" customHeight="1" x14ac:dyDescent="0.2">
      <c r="A1699" s="367" t="str">
        <f t="shared" si="42"/>
        <v>Катамаран(в комплекте рамы,весла,спас.жилеты,каски,страховочные и чальные концы)</v>
      </c>
      <c r="B1699" s="368"/>
      <c r="C1699" s="368"/>
      <c r="D1699" s="369"/>
      <c r="E1699" s="13">
        <v>3538</v>
      </c>
      <c r="F1699" s="13"/>
      <c r="G1699" s="40"/>
      <c r="H1699" s="13"/>
      <c r="I1699" s="40"/>
      <c r="J1699" s="13">
        <v>1</v>
      </c>
      <c r="K1699" s="40">
        <v>73830</v>
      </c>
      <c r="L1699" s="13"/>
      <c r="M1699" s="40"/>
      <c r="N1699" s="13"/>
      <c r="O1699" s="40"/>
      <c r="P1699" s="13"/>
      <c r="Q1699" s="40"/>
    </row>
    <row r="1700" spans="1:17" ht="52.15" customHeight="1" x14ac:dyDescent="0.2">
      <c r="A1700" s="367" t="str">
        <f t="shared" si="42"/>
        <v>Нагнетатель воздуха для надувных фигур</v>
      </c>
      <c r="B1700" s="368"/>
      <c r="C1700" s="368"/>
      <c r="D1700" s="369"/>
      <c r="E1700" s="13">
        <v>3539</v>
      </c>
      <c r="F1700" s="13"/>
      <c r="G1700" s="40"/>
      <c r="H1700" s="13"/>
      <c r="I1700" s="40"/>
      <c r="J1700" s="13"/>
      <c r="K1700" s="40"/>
      <c r="L1700" s="13"/>
      <c r="M1700" s="40"/>
      <c r="N1700" s="13">
        <v>1</v>
      </c>
      <c r="O1700" s="40">
        <v>15000</v>
      </c>
      <c r="P1700" s="13"/>
      <c r="Q1700" s="40"/>
    </row>
    <row r="1701" spans="1:17" ht="52.15" customHeight="1" x14ac:dyDescent="0.2">
      <c r="A1701" s="367" t="str">
        <f t="shared" si="42"/>
        <v>Шатер Митек Пикник Люкс 3х3</v>
      </c>
      <c r="B1701" s="368"/>
      <c r="C1701" s="368"/>
      <c r="D1701" s="369"/>
      <c r="E1701" s="13">
        <v>3540</v>
      </c>
      <c r="F1701" s="13"/>
      <c r="G1701" s="40"/>
      <c r="H1701" s="13"/>
      <c r="I1701" s="40"/>
      <c r="J1701" s="13"/>
      <c r="K1701" s="40"/>
      <c r="L1701" s="13"/>
      <c r="M1701" s="40"/>
      <c r="N1701" s="13">
        <v>1</v>
      </c>
      <c r="O1701" s="40">
        <v>42630</v>
      </c>
      <c r="P1701" s="13"/>
      <c r="Q1701" s="40"/>
    </row>
    <row r="1702" spans="1:17" ht="52.15" customHeight="1" x14ac:dyDescent="0.2">
      <c r="A1702" s="367" t="str">
        <f t="shared" si="42"/>
        <v>Прямой зонтичный стенд JUST Up 3х3 Velcro, 3х3 секции</v>
      </c>
      <c r="B1702" s="368"/>
      <c r="C1702" s="368"/>
      <c r="D1702" s="369"/>
      <c r="E1702" s="13">
        <v>3541</v>
      </c>
      <c r="F1702" s="13"/>
      <c r="G1702" s="40"/>
      <c r="H1702" s="13"/>
      <c r="I1702" s="40"/>
      <c r="J1702" s="13"/>
      <c r="K1702" s="40"/>
      <c r="L1702" s="13"/>
      <c r="M1702" s="40"/>
      <c r="N1702" s="13">
        <v>1</v>
      </c>
      <c r="O1702" s="40">
        <v>20900</v>
      </c>
      <c r="P1702" s="13"/>
      <c r="Q1702" s="40"/>
    </row>
    <row r="1703" spans="1:17" ht="52.15" customHeight="1" x14ac:dyDescent="0.2">
      <c r="A1703" s="367" t="str">
        <f t="shared" si="42"/>
        <v>Катамаран(в комплекте рамы,весла,спас.жилеты,каски,страховочные и чальные концы)</v>
      </c>
      <c r="B1703" s="368"/>
      <c r="C1703" s="368"/>
      <c r="D1703" s="369"/>
      <c r="E1703" s="13">
        <v>3542</v>
      </c>
      <c r="F1703" s="13"/>
      <c r="G1703" s="40"/>
      <c r="H1703" s="13"/>
      <c r="I1703" s="40"/>
      <c r="J1703" s="13">
        <v>1</v>
      </c>
      <c r="K1703" s="40">
        <v>73830</v>
      </c>
      <c r="L1703" s="13"/>
      <c r="M1703" s="40"/>
      <c r="N1703" s="13"/>
      <c r="O1703" s="40"/>
      <c r="P1703" s="13"/>
      <c r="Q1703" s="40"/>
    </row>
    <row r="1704" spans="1:17" ht="52.15" customHeight="1" x14ac:dyDescent="0.2">
      <c r="A1704" s="367" t="str">
        <f t="shared" si="42"/>
        <v>Катамаран(в комплекте рамы,весла,спас.жилеты,каски,страховочные и чальные концы)</v>
      </c>
      <c r="B1704" s="368"/>
      <c r="C1704" s="368"/>
      <c r="D1704" s="369"/>
      <c r="E1704" s="13">
        <v>3543</v>
      </c>
      <c r="F1704" s="13"/>
      <c r="G1704" s="40"/>
      <c r="H1704" s="13"/>
      <c r="I1704" s="40"/>
      <c r="J1704" s="13">
        <v>1</v>
      </c>
      <c r="K1704" s="40">
        <v>73830</v>
      </c>
      <c r="L1704" s="13"/>
      <c r="M1704" s="40"/>
      <c r="N1704" s="13"/>
      <c r="O1704" s="40"/>
      <c r="P1704" s="13"/>
      <c r="Q1704" s="40"/>
    </row>
    <row r="1705" spans="1:17" ht="52.15" customHeight="1" x14ac:dyDescent="0.2">
      <c r="A1705" s="367" t="str">
        <f t="shared" si="42"/>
        <v>Катамаран(в комплекте рамы,весла,спас.жилеты,каски,страховочные и чальные концы)</v>
      </c>
      <c r="B1705" s="368"/>
      <c r="C1705" s="368"/>
      <c r="D1705" s="369"/>
      <c r="E1705" s="13">
        <v>3544</v>
      </c>
      <c r="F1705" s="13"/>
      <c r="G1705" s="40"/>
      <c r="H1705" s="13"/>
      <c r="I1705" s="40"/>
      <c r="J1705" s="13">
        <v>1</v>
      </c>
      <c r="K1705" s="40">
        <v>73830</v>
      </c>
      <c r="L1705" s="13"/>
      <c r="M1705" s="40"/>
      <c r="N1705" s="13"/>
      <c r="O1705" s="40"/>
      <c r="P1705" s="13"/>
      <c r="Q1705" s="40"/>
    </row>
    <row r="1706" spans="1:17" ht="52.15" customHeight="1" x14ac:dyDescent="0.2">
      <c r="A1706" s="367" t="str">
        <f t="shared" si="42"/>
        <v>Катамаран(в комплекте рамы,весла,спас.жилеты,каски,страховочные и чальные концы)</v>
      </c>
      <c r="B1706" s="368"/>
      <c r="C1706" s="368"/>
      <c r="D1706" s="369"/>
      <c r="E1706" s="13">
        <v>3545</v>
      </c>
      <c r="F1706" s="13"/>
      <c r="G1706" s="40"/>
      <c r="H1706" s="13"/>
      <c r="I1706" s="40"/>
      <c r="J1706" s="13">
        <v>1</v>
      </c>
      <c r="K1706" s="40">
        <v>73830</v>
      </c>
      <c r="L1706" s="13"/>
      <c r="M1706" s="40"/>
      <c r="N1706" s="13"/>
      <c r="O1706" s="40"/>
      <c r="P1706" s="13"/>
      <c r="Q1706" s="40"/>
    </row>
    <row r="1707" spans="1:17" ht="52.15" customHeight="1" x14ac:dyDescent="0.2">
      <c r="A1707" s="367" t="str">
        <f t="shared" si="42"/>
        <v>Носилки Мягкие "Виталфарм" с ремнями фиксации 200*85см</v>
      </c>
      <c r="B1707" s="368"/>
      <c r="C1707" s="368"/>
      <c r="D1707" s="369"/>
      <c r="E1707" s="13">
        <v>3546</v>
      </c>
      <c r="F1707" s="13"/>
      <c r="G1707" s="40"/>
      <c r="H1707" s="13"/>
      <c r="I1707" s="40"/>
      <c r="J1707" s="13"/>
      <c r="K1707" s="40"/>
      <c r="L1707" s="13"/>
      <c r="M1707" s="40"/>
      <c r="N1707" s="13">
        <v>1</v>
      </c>
      <c r="O1707" s="40">
        <v>10800</v>
      </c>
      <c r="P1707" s="13"/>
      <c r="Q1707" s="40"/>
    </row>
    <row r="1708" spans="1:17" ht="52.15" customHeight="1" x14ac:dyDescent="0.2">
      <c r="A1708" s="367" t="str">
        <f t="shared" si="42"/>
        <v>Носилки Мягкие "Виталфарм" с ремнями фиксации 200*85см</v>
      </c>
      <c r="B1708" s="368"/>
      <c r="C1708" s="368"/>
      <c r="D1708" s="369"/>
      <c r="E1708" s="13">
        <v>3547</v>
      </c>
      <c r="F1708" s="13"/>
      <c r="G1708" s="40"/>
      <c r="H1708" s="13"/>
      <c r="I1708" s="40"/>
      <c r="J1708" s="13"/>
      <c r="K1708" s="40"/>
      <c r="L1708" s="13"/>
      <c r="M1708" s="40"/>
      <c r="N1708" s="13">
        <v>1</v>
      </c>
      <c r="O1708" s="40">
        <v>10800</v>
      </c>
      <c r="P1708" s="13"/>
      <c r="Q1708" s="40"/>
    </row>
    <row r="1709" spans="1:17" ht="52.15" customHeight="1" x14ac:dyDescent="0.2">
      <c r="A1709" s="367" t="str">
        <f t="shared" si="42"/>
        <v>Мат-панель 200х100 12мм с креплением</v>
      </c>
      <c r="B1709" s="368"/>
      <c r="C1709" s="368"/>
      <c r="D1709" s="369"/>
      <c r="E1709" s="13">
        <v>3548</v>
      </c>
      <c r="F1709" s="13"/>
      <c r="G1709" s="40"/>
      <c r="H1709" s="13"/>
      <c r="I1709" s="40"/>
      <c r="J1709" s="13"/>
      <c r="K1709" s="40"/>
      <c r="L1709" s="13"/>
      <c r="M1709" s="40"/>
      <c r="N1709" s="13"/>
      <c r="O1709" s="40"/>
      <c r="P1709" s="13">
        <v>1</v>
      </c>
      <c r="Q1709" s="40">
        <v>14346</v>
      </c>
    </row>
    <row r="1710" spans="1:17" ht="52.15" customHeight="1" x14ac:dyDescent="0.2">
      <c r="A1710" s="367" t="str">
        <f t="shared" si="42"/>
        <v>Мат-панель 200х100 12мм с креплением</v>
      </c>
      <c r="B1710" s="368"/>
      <c r="C1710" s="368"/>
      <c r="D1710" s="369"/>
      <c r="E1710" s="13">
        <v>3549</v>
      </c>
      <c r="F1710" s="13"/>
      <c r="G1710" s="40"/>
      <c r="H1710" s="13"/>
      <c r="I1710" s="40"/>
      <c r="J1710" s="13"/>
      <c r="K1710" s="40"/>
      <c r="L1710" s="13"/>
      <c r="M1710" s="40"/>
      <c r="N1710" s="13"/>
      <c r="O1710" s="40"/>
      <c r="P1710" s="13">
        <v>1</v>
      </c>
      <c r="Q1710" s="40">
        <v>14346</v>
      </c>
    </row>
    <row r="1711" spans="1:17" ht="52.15" customHeight="1" x14ac:dyDescent="0.2">
      <c r="A1711" s="367" t="str">
        <f t="shared" si="42"/>
        <v>Мат-панель 200х100 12мм с креплением</v>
      </c>
      <c r="B1711" s="368"/>
      <c r="C1711" s="368"/>
      <c r="D1711" s="369"/>
      <c r="E1711" s="13">
        <v>3550</v>
      </c>
      <c r="F1711" s="13"/>
      <c r="G1711" s="40"/>
      <c r="H1711" s="13"/>
      <c r="I1711" s="40"/>
      <c r="J1711" s="13"/>
      <c r="K1711" s="40"/>
      <c r="L1711" s="13"/>
      <c r="M1711" s="40"/>
      <c r="N1711" s="13"/>
      <c r="O1711" s="40"/>
      <c r="P1711" s="13">
        <v>1</v>
      </c>
      <c r="Q1711" s="40">
        <v>14346</v>
      </c>
    </row>
    <row r="1712" spans="1:17" ht="52.15" customHeight="1" x14ac:dyDescent="0.2">
      <c r="A1712" s="367" t="str">
        <f t="shared" si="42"/>
        <v>Стойка для дисков на штангу 1050х550х600</v>
      </c>
      <c r="B1712" s="368"/>
      <c r="C1712" s="368"/>
      <c r="D1712" s="369"/>
      <c r="E1712" s="13">
        <v>3551</v>
      </c>
      <c r="F1712" s="13"/>
      <c r="G1712" s="40"/>
      <c r="H1712" s="13"/>
      <c r="I1712" s="40"/>
      <c r="J1712" s="13"/>
      <c r="K1712" s="40"/>
      <c r="L1712" s="13"/>
      <c r="M1712" s="40"/>
      <c r="N1712" s="13"/>
      <c r="O1712" s="40"/>
      <c r="P1712" s="13">
        <v>1</v>
      </c>
      <c r="Q1712" s="40">
        <v>24703.08</v>
      </c>
    </row>
    <row r="1713" spans="1:17" ht="52.15" customHeight="1" x14ac:dyDescent="0.2">
      <c r="A1713" s="367" t="str">
        <f t="shared" si="42"/>
        <v>Скамья горизонтальная для силовых упражнений 430х600х1200</v>
      </c>
      <c r="B1713" s="368"/>
      <c r="C1713" s="368"/>
      <c r="D1713" s="369"/>
      <c r="E1713" s="13">
        <v>3552</v>
      </c>
      <c r="F1713" s="13"/>
      <c r="G1713" s="40"/>
      <c r="H1713" s="13"/>
      <c r="I1713" s="40"/>
      <c r="J1713" s="13"/>
      <c r="K1713" s="40"/>
      <c r="L1713" s="13"/>
      <c r="M1713" s="40"/>
      <c r="N1713" s="13"/>
      <c r="O1713" s="40"/>
      <c r="P1713" s="13">
        <v>1</v>
      </c>
      <c r="Q1713" s="40">
        <v>25000</v>
      </c>
    </row>
    <row r="1714" spans="1:17" ht="52.15" customHeight="1" x14ac:dyDescent="0.2">
      <c r="A1714" s="367" t="str">
        <f t="shared" ref="A1714:A1770" si="43">A933</f>
        <v>Мат-панель 200х100 12мм с креплением</v>
      </c>
      <c r="B1714" s="368"/>
      <c r="C1714" s="368"/>
      <c r="D1714" s="369"/>
      <c r="E1714" s="13">
        <v>3553</v>
      </c>
      <c r="F1714" s="13"/>
      <c r="G1714" s="40"/>
      <c r="H1714" s="13"/>
      <c r="I1714" s="40"/>
      <c r="J1714" s="13"/>
      <c r="K1714" s="40"/>
      <c r="L1714" s="13"/>
      <c r="M1714" s="40"/>
      <c r="N1714" s="13"/>
      <c r="O1714" s="40"/>
      <c r="P1714" s="13">
        <v>1</v>
      </c>
      <c r="Q1714" s="40">
        <v>14346</v>
      </c>
    </row>
    <row r="1715" spans="1:17" ht="52.15" customHeight="1" x14ac:dyDescent="0.2">
      <c r="A1715" s="367" t="str">
        <f t="shared" si="43"/>
        <v>Мат-панель 200х100 12мм с креплением</v>
      </c>
      <c r="B1715" s="368"/>
      <c r="C1715" s="368"/>
      <c r="D1715" s="369"/>
      <c r="E1715" s="13">
        <v>3554</v>
      </c>
      <c r="F1715" s="13"/>
      <c r="G1715" s="40"/>
      <c r="H1715" s="13"/>
      <c r="I1715" s="40"/>
      <c r="J1715" s="13"/>
      <c r="K1715" s="40"/>
      <c r="L1715" s="13"/>
      <c r="M1715" s="40"/>
      <c r="N1715" s="13"/>
      <c r="O1715" s="40"/>
      <c r="P1715" s="13">
        <v>1</v>
      </c>
      <c r="Q1715" s="40">
        <v>14346</v>
      </c>
    </row>
    <row r="1716" spans="1:17" ht="52.15" customHeight="1" x14ac:dyDescent="0.2">
      <c r="A1716" s="367" t="str">
        <f t="shared" si="43"/>
        <v>Мат-панель 200х100 12мм с креплением</v>
      </c>
      <c r="B1716" s="368"/>
      <c r="C1716" s="368"/>
      <c r="D1716" s="369"/>
      <c r="E1716" s="13">
        <v>3555</v>
      </c>
      <c r="F1716" s="13"/>
      <c r="G1716" s="40"/>
      <c r="H1716" s="13"/>
      <c r="I1716" s="40"/>
      <c r="J1716" s="13"/>
      <c r="K1716" s="40"/>
      <c r="L1716" s="13"/>
      <c r="M1716" s="40"/>
      <c r="N1716" s="13"/>
      <c r="O1716" s="40"/>
      <c r="P1716" s="13">
        <v>1</v>
      </c>
      <c r="Q1716" s="40">
        <v>14346</v>
      </c>
    </row>
    <row r="1717" spans="1:17" ht="52.15" customHeight="1" x14ac:dyDescent="0.2">
      <c r="A1717" s="367" t="str">
        <f t="shared" si="43"/>
        <v>Мат-панель 200х100 12мм с креплением</v>
      </c>
      <c r="B1717" s="368"/>
      <c r="C1717" s="368"/>
      <c r="D1717" s="369"/>
      <c r="E1717" s="13">
        <v>3556</v>
      </c>
      <c r="F1717" s="13"/>
      <c r="G1717" s="40"/>
      <c r="H1717" s="13"/>
      <c r="I1717" s="40"/>
      <c r="J1717" s="13"/>
      <c r="K1717" s="40"/>
      <c r="L1717" s="13"/>
      <c r="M1717" s="40"/>
      <c r="N1717" s="13"/>
      <c r="O1717" s="40"/>
      <c r="P1717" s="13">
        <v>1</v>
      </c>
      <c r="Q1717" s="40">
        <v>14346</v>
      </c>
    </row>
    <row r="1718" spans="1:17" ht="52.15" customHeight="1" x14ac:dyDescent="0.2">
      <c r="A1718" s="367" t="str">
        <f t="shared" si="43"/>
        <v>Мат-панель 200х100 12мм с креплением</v>
      </c>
      <c r="B1718" s="368"/>
      <c r="C1718" s="368"/>
      <c r="D1718" s="369"/>
      <c r="E1718" s="13">
        <v>3557</v>
      </c>
      <c r="F1718" s="13"/>
      <c r="G1718" s="40"/>
      <c r="H1718" s="13"/>
      <c r="I1718" s="40"/>
      <c r="J1718" s="13"/>
      <c r="K1718" s="40"/>
      <c r="L1718" s="13"/>
      <c r="M1718" s="40"/>
      <c r="N1718" s="13"/>
      <c r="O1718" s="40"/>
      <c r="P1718" s="13">
        <v>1</v>
      </c>
      <c r="Q1718" s="40">
        <v>14346</v>
      </c>
    </row>
    <row r="1719" spans="1:17" ht="52.15" customHeight="1" x14ac:dyDescent="0.2">
      <c r="A1719" s="367" t="str">
        <f t="shared" si="43"/>
        <v>Мат-панель 200х100 12мм с креплением</v>
      </c>
      <c r="B1719" s="368"/>
      <c r="C1719" s="368"/>
      <c r="D1719" s="369"/>
      <c r="E1719" s="13">
        <v>3558</v>
      </c>
      <c r="F1719" s="13"/>
      <c r="G1719" s="40"/>
      <c r="H1719" s="13"/>
      <c r="I1719" s="40"/>
      <c r="J1719" s="13"/>
      <c r="K1719" s="40"/>
      <c r="L1719" s="13"/>
      <c r="M1719" s="40"/>
      <c r="N1719" s="13"/>
      <c r="O1719" s="40"/>
      <c r="P1719" s="13">
        <v>1</v>
      </c>
      <c r="Q1719" s="40">
        <v>14346</v>
      </c>
    </row>
    <row r="1720" spans="1:17" ht="52.15" customHeight="1" x14ac:dyDescent="0.2">
      <c r="A1720" s="367" t="str">
        <f t="shared" si="43"/>
        <v>Мат-панель 200х100 12мм с креплением</v>
      </c>
      <c r="B1720" s="368"/>
      <c r="C1720" s="368"/>
      <c r="D1720" s="369"/>
      <c r="E1720" s="13">
        <v>3559</v>
      </c>
      <c r="F1720" s="13"/>
      <c r="G1720" s="40"/>
      <c r="H1720" s="13"/>
      <c r="I1720" s="40"/>
      <c r="J1720" s="13"/>
      <c r="K1720" s="40"/>
      <c r="L1720" s="13"/>
      <c r="M1720" s="40"/>
      <c r="N1720" s="13"/>
      <c r="O1720" s="40"/>
      <c r="P1720" s="13">
        <v>1</v>
      </c>
      <c r="Q1720" s="40">
        <v>14346</v>
      </c>
    </row>
    <row r="1721" spans="1:17" ht="52.15" customHeight="1" x14ac:dyDescent="0.2">
      <c r="A1721" s="367" t="str">
        <f t="shared" si="43"/>
        <v>Мат-панель 200х100 12мм с креплением</v>
      </c>
      <c r="B1721" s="368"/>
      <c r="C1721" s="368"/>
      <c r="D1721" s="369"/>
      <c r="E1721" s="13">
        <v>3560</v>
      </c>
      <c r="F1721" s="13"/>
      <c r="G1721" s="40"/>
      <c r="H1721" s="13"/>
      <c r="I1721" s="40"/>
      <c r="J1721" s="13"/>
      <c r="K1721" s="40"/>
      <c r="L1721" s="13"/>
      <c r="M1721" s="40"/>
      <c r="N1721" s="13"/>
      <c r="O1721" s="40"/>
      <c r="P1721" s="13">
        <v>1</v>
      </c>
      <c r="Q1721" s="40">
        <v>14346</v>
      </c>
    </row>
    <row r="1722" spans="1:17" ht="52.15" customHeight="1" x14ac:dyDescent="0.2">
      <c r="A1722" s="367" t="str">
        <f t="shared" si="43"/>
        <v>Мат для скалодрома</v>
      </c>
      <c r="B1722" s="368"/>
      <c r="C1722" s="368"/>
      <c r="D1722" s="369"/>
      <c r="E1722" s="13">
        <v>3561</v>
      </c>
      <c r="F1722" s="13"/>
      <c r="G1722" s="40"/>
      <c r="H1722" s="13"/>
      <c r="I1722" s="40"/>
      <c r="J1722" s="13"/>
      <c r="K1722" s="40"/>
      <c r="L1722" s="13"/>
      <c r="M1722" s="40"/>
      <c r="N1722" s="13"/>
      <c r="O1722" s="40"/>
      <c r="P1722" s="13">
        <v>1</v>
      </c>
      <c r="Q1722" s="40">
        <v>100000</v>
      </c>
    </row>
    <row r="1723" spans="1:17" ht="52.15" customHeight="1" x14ac:dyDescent="0.2">
      <c r="A1723" s="367" t="str">
        <f t="shared" si="43"/>
        <v>Мат-панель 200х100 12мм с креплением</v>
      </c>
      <c r="B1723" s="368"/>
      <c r="C1723" s="368"/>
      <c r="D1723" s="369"/>
      <c r="E1723" s="13">
        <v>3562</v>
      </c>
      <c r="F1723" s="13"/>
      <c r="G1723" s="40"/>
      <c r="H1723" s="13"/>
      <c r="I1723" s="40"/>
      <c r="J1723" s="13"/>
      <c r="K1723" s="40"/>
      <c r="L1723" s="13"/>
      <c r="M1723" s="40"/>
      <c r="N1723" s="13"/>
      <c r="O1723" s="40"/>
      <c r="P1723" s="13">
        <v>1</v>
      </c>
      <c r="Q1723" s="40">
        <v>14346</v>
      </c>
    </row>
    <row r="1724" spans="1:17" ht="52.15" customHeight="1" x14ac:dyDescent="0.2">
      <c r="A1724" s="367" t="str">
        <f t="shared" si="43"/>
        <v>Мат-панель 200х100 12мм с креплением</v>
      </c>
      <c r="B1724" s="368"/>
      <c r="C1724" s="368"/>
      <c r="D1724" s="369"/>
      <c r="E1724" s="13">
        <v>3563</v>
      </c>
      <c r="F1724" s="13"/>
      <c r="G1724" s="40"/>
      <c r="H1724" s="13"/>
      <c r="I1724" s="40"/>
      <c r="J1724" s="13"/>
      <c r="K1724" s="40"/>
      <c r="L1724" s="13"/>
      <c r="M1724" s="40"/>
      <c r="N1724" s="13"/>
      <c r="O1724" s="40"/>
      <c r="P1724" s="13">
        <v>1</v>
      </c>
      <c r="Q1724" s="40">
        <v>14346</v>
      </c>
    </row>
    <row r="1725" spans="1:17" ht="52.15" customHeight="1" x14ac:dyDescent="0.2">
      <c r="A1725" s="367" t="str">
        <f t="shared" si="43"/>
        <v>Мат-панель 200х100 12мм с креплением</v>
      </c>
      <c r="B1725" s="368"/>
      <c r="C1725" s="368"/>
      <c r="D1725" s="369"/>
      <c r="E1725" s="13">
        <v>3564</v>
      </c>
      <c r="F1725" s="13"/>
      <c r="G1725" s="40"/>
      <c r="H1725" s="13"/>
      <c r="I1725" s="40"/>
      <c r="J1725" s="13"/>
      <c r="K1725" s="40"/>
      <c r="L1725" s="13"/>
      <c r="M1725" s="40"/>
      <c r="N1725" s="13"/>
      <c r="O1725" s="40"/>
      <c r="P1725" s="13">
        <v>1</v>
      </c>
      <c r="Q1725" s="40">
        <v>14346</v>
      </c>
    </row>
    <row r="1726" spans="1:17" ht="52.15" customHeight="1" x14ac:dyDescent="0.2">
      <c r="A1726" s="367" t="str">
        <f t="shared" si="43"/>
        <v>Сплит система Loriot LAC-07TPR- IN</v>
      </c>
      <c r="B1726" s="368"/>
      <c r="C1726" s="368"/>
      <c r="D1726" s="369"/>
      <c r="E1726" s="13">
        <v>3565</v>
      </c>
      <c r="F1726" s="13"/>
      <c r="G1726" s="40"/>
      <c r="H1726" s="13"/>
      <c r="I1726" s="40"/>
      <c r="J1726" s="13"/>
      <c r="K1726" s="40"/>
      <c r="L1726" s="13"/>
      <c r="M1726" s="40"/>
      <c r="N1726" s="13"/>
      <c r="O1726" s="40"/>
      <c r="P1726" s="13">
        <v>1</v>
      </c>
      <c r="Q1726" s="40">
        <v>29330</v>
      </c>
    </row>
    <row r="1727" spans="1:17" ht="52.15" customHeight="1" x14ac:dyDescent="0.2">
      <c r="A1727" s="367" t="str">
        <f t="shared" si="43"/>
        <v>Сплит система Loriot LAC-07TPR- IN</v>
      </c>
      <c r="B1727" s="368"/>
      <c r="C1727" s="368"/>
      <c r="D1727" s="369"/>
      <c r="E1727" s="13">
        <v>3566</v>
      </c>
      <c r="F1727" s="13"/>
      <c r="G1727" s="40"/>
      <c r="H1727" s="13"/>
      <c r="I1727" s="40"/>
      <c r="J1727" s="13"/>
      <c r="K1727" s="40"/>
      <c r="L1727" s="13"/>
      <c r="M1727" s="40"/>
      <c r="N1727" s="13"/>
      <c r="O1727" s="40"/>
      <c r="P1727" s="13">
        <v>1</v>
      </c>
      <c r="Q1727" s="40">
        <v>29330</v>
      </c>
    </row>
    <row r="1728" spans="1:17" ht="52.15" customHeight="1" x14ac:dyDescent="0.2">
      <c r="A1728" s="367" t="str">
        <f t="shared" si="43"/>
        <v>Генератор Sturm (бензиновый), 5,6кВт, электро старт. АКБ</v>
      </c>
      <c r="B1728" s="368"/>
      <c r="C1728" s="368"/>
      <c r="D1728" s="369"/>
      <c r="E1728" s="13">
        <v>3567</v>
      </c>
      <c r="F1728" s="13"/>
      <c r="G1728" s="40"/>
      <c r="H1728" s="13"/>
      <c r="I1728" s="40"/>
      <c r="J1728" s="13"/>
      <c r="K1728" s="40"/>
      <c r="L1728" s="13"/>
      <c r="M1728" s="40"/>
      <c r="N1728" s="13"/>
      <c r="O1728" s="40"/>
      <c r="P1728" s="13">
        <v>1</v>
      </c>
      <c r="Q1728" s="40">
        <v>50909</v>
      </c>
    </row>
    <row r="1729" spans="1:17" ht="52.15" customHeight="1" x14ac:dyDescent="0.2">
      <c r="A1729" s="367" t="str">
        <f t="shared" si="43"/>
        <v>Раздатчик холодной и горячей воды (диспенсер) WBF 1000LAK ПК (Серый-белый)</v>
      </c>
      <c r="B1729" s="368"/>
      <c r="C1729" s="368"/>
      <c r="D1729" s="369"/>
      <c r="E1729" s="13">
        <v>3568</v>
      </c>
      <c r="F1729" s="13"/>
      <c r="G1729" s="40"/>
      <c r="H1729" s="13"/>
      <c r="I1729" s="40"/>
      <c r="J1729" s="13"/>
      <c r="K1729" s="40"/>
      <c r="L1729" s="13"/>
      <c r="M1729" s="40"/>
      <c r="N1729" s="13"/>
      <c r="O1729" s="40"/>
      <c r="P1729" s="13">
        <v>1</v>
      </c>
      <c r="Q1729" s="40">
        <v>14600</v>
      </c>
    </row>
    <row r="1730" spans="1:17" ht="52.15" customHeight="1" x14ac:dyDescent="0.2">
      <c r="A1730" s="367" t="str">
        <f t="shared" si="43"/>
        <v>Стол для переговоров (орех 115*155*75)</v>
      </c>
      <c r="B1730" s="368"/>
      <c r="C1730" s="368"/>
      <c r="D1730" s="369"/>
      <c r="E1730" s="13">
        <v>3569</v>
      </c>
      <c r="F1730" s="13"/>
      <c r="G1730" s="40"/>
      <c r="H1730" s="13"/>
      <c r="I1730" s="40"/>
      <c r="J1730" s="13"/>
      <c r="K1730" s="40"/>
      <c r="L1730" s="13"/>
      <c r="M1730" s="40"/>
      <c r="N1730" s="13"/>
      <c r="O1730" s="40"/>
      <c r="P1730" s="13">
        <v>1</v>
      </c>
      <c r="Q1730" s="40">
        <v>27408</v>
      </c>
    </row>
    <row r="1731" spans="1:17" ht="52.15" customHeight="1" x14ac:dyDescent="0.2">
      <c r="A1731" s="367" t="str">
        <f t="shared" si="43"/>
        <v>Холодильник Бирюса М90</v>
      </c>
      <c r="B1731" s="368"/>
      <c r="C1731" s="368"/>
      <c r="D1731" s="369"/>
      <c r="E1731" s="13">
        <v>3570</v>
      </c>
      <c r="F1731" s="13"/>
      <c r="G1731" s="40"/>
      <c r="H1731" s="13"/>
      <c r="I1731" s="40"/>
      <c r="J1731" s="13"/>
      <c r="K1731" s="40"/>
      <c r="L1731" s="13"/>
      <c r="M1731" s="40"/>
      <c r="N1731" s="13"/>
      <c r="O1731" s="40"/>
      <c r="P1731" s="13">
        <v>1</v>
      </c>
      <c r="Q1731" s="40">
        <v>19000</v>
      </c>
    </row>
    <row r="1732" spans="1:17" ht="52.15" customHeight="1" x14ac:dyDescent="0.2">
      <c r="A1732" s="367" t="str">
        <f t="shared" si="43"/>
        <v>Стол кофейный (орех 160*60*48)</v>
      </c>
      <c r="B1732" s="368"/>
      <c r="C1732" s="368"/>
      <c r="D1732" s="369"/>
      <c r="E1732" s="13">
        <v>3571</v>
      </c>
      <c r="F1732" s="13"/>
      <c r="G1732" s="40"/>
      <c r="H1732" s="13"/>
      <c r="I1732" s="40"/>
      <c r="J1732" s="13"/>
      <c r="K1732" s="40"/>
      <c r="L1732" s="13"/>
      <c r="M1732" s="40"/>
      <c r="N1732" s="13"/>
      <c r="O1732" s="40"/>
      <c r="P1732" s="13">
        <v>1</v>
      </c>
      <c r="Q1732" s="40">
        <v>16728</v>
      </c>
    </row>
    <row r="1733" spans="1:17" ht="52.15" customHeight="1" x14ac:dyDescent="0.2">
      <c r="A1733" s="367" t="str">
        <f t="shared" si="43"/>
        <v>Стол для переговоров (орех 115*155*75)</v>
      </c>
      <c r="B1733" s="368"/>
      <c r="C1733" s="368"/>
      <c r="D1733" s="369"/>
      <c r="E1733" s="13">
        <v>3572</v>
      </c>
      <c r="F1733" s="13"/>
      <c r="G1733" s="40"/>
      <c r="H1733" s="13"/>
      <c r="I1733" s="40"/>
      <c r="J1733" s="13"/>
      <c r="K1733" s="40"/>
      <c r="L1733" s="13"/>
      <c r="M1733" s="40"/>
      <c r="N1733" s="13"/>
      <c r="O1733" s="40"/>
      <c r="P1733" s="13">
        <v>1</v>
      </c>
      <c r="Q1733" s="40">
        <v>27408</v>
      </c>
    </row>
    <row r="1734" spans="1:17" ht="52.15" customHeight="1" x14ac:dyDescent="0.2">
      <c r="A1734" s="367" t="str">
        <f t="shared" si="43"/>
        <v>Кренденция высокая (орех, 150*45*104)</v>
      </c>
      <c r="B1734" s="368"/>
      <c r="C1734" s="368"/>
      <c r="D1734" s="369"/>
      <c r="E1734" s="13">
        <v>3573</v>
      </c>
      <c r="F1734" s="13"/>
      <c r="G1734" s="40"/>
      <c r="H1734" s="13"/>
      <c r="I1734" s="40"/>
      <c r="J1734" s="13"/>
      <c r="K1734" s="40"/>
      <c r="L1734" s="13"/>
      <c r="M1734" s="40"/>
      <c r="N1734" s="13"/>
      <c r="O1734" s="40"/>
      <c r="P1734" s="13">
        <v>1</v>
      </c>
      <c r="Q1734" s="40">
        <v>34865</v>
      </c>
    </row>
    <row r="1735" spans="1:17" ht="52.15" customHeight="1" x14ac:dyDescent="0.2">
      <c r="A1735" s="367" t="str">
        <f t="shared" si="43"/>
        <v>Стол для переговоров (орех 115*155*75)</v>
      </c>
      <c r="B1735" s="368"/>
      <c r="C1735" s="368"/>
      <c r="D1735" s="369"/>
      <c r="E1735" s="13">
        <v>3574</v>
      </c>
      <c r="F1735" s="13"/>
      <c r="G1735" s="40"/>
      <c r="H1735" s="13"/>
      <c r="I1735" s="40"/>
      <c r="J1735" s="13"/>
      <c r="K1735" s="40"/>
      <c r="L1735" s="13"/>
      <c r="M1735" s="40"/>
      <c r="N1735" s="13"/>
      <c r="O1735" s="40"/>
      <c r="P1735" s="13">
        <v>1</v>
      </c>
      <c r="Q1735" s="40">
        <v>27408</v>
      </c>
    </row>
    <row r="1736" spans="1:17" ht="52.15" customHeight="1" x14ac:dyDescent="0.2">
      <c r="A1736" s="367" t="str">
        <f t="shared" si="43"/>
        <v>Комплект снаряжения для совр. меч. боя (шлем, защита кисти руки, щит мяг. 60см, меч для СМБ 80 см)</v>
      </c>
      <c r="B1736" s="368"/>
      <c r="C1736" s="368"/>
      <c r="D1736" s="369"/>
      <c r="E1736" s="13">
        <v>3575</v>
      </c>
      <c r="F1736" s="13"/>
      <c r="G1736" s="40"/>
      <c r="H1736" s="13"/>
      <c r="I1736" s="40"/>
      <c r="J1736" s="13"/>
      <c r="K1736" s="40"/>
      <c r="L1736" s="13"/>
      <c r="M1736" s="40"/>
      <c r="N1736" s="13"/>
      <c r="O1736" s="40"/>
      <c r="P1736" s="13">
        <v>1</v>
      </c>
      <c r="Q1736" s="40">
        <v>50500</v>
      </c>
    </row>
    <row r="1737" spans="1:17" ht="52.15" customHeight="1" x14ac:dyDescent="0.2">
      <c r="A1737" s="367" t="str">
        <f t="shared" si="43"/>
        <v>Набор инструментов универсальный 145пр. СТАНКОИМПОРТ МАСТЕР CS-TK145PMQ</v>
      </c>
      <c r="B1737" s="368"/>
      <c r="C1737" s="368"/>
      <c r="D1737" s="369"/>
      <c r="E1737" s="13">
        <v>3576</v>
      </c>
      <c r="F1737" s="13"/>
      <c r="G1737" s="40"/>
      <c r="H1737" s="13"/>
      <c r="I1737" s="40"/>
      <c r="J1737" s="13"/>
      <c r="K1737" s="40"/>
      <c r="L1737" s="13"/>
      <c r="M1737" s="40"/>
      <c r="N1737" s="13"/>
      <c r="O1737" s="40"/>
      <c r="P1737" s="13">
        <v>1</v>
      </c>
      <c r="Q1737" s="40">
        <v>25900</v>
      </c>
    </row>
    <row r="1738" spans="1:17" ht="52.15" customHeight="1" x14ac:dyDescent="0.2">
      <c r="A1738" s="367" t="str">
        <f t="shared" si="43"/>
        <v>Отпариватель напольный KitFort KT-937</v>
      </c>
      <c r="B1738" s="368"/>
      <c r="C1738" s="368"/>
      <c r="D1738" s="369"/>
      <c r="E1738" s="13">
        <v>3577</v>
      </c>
      <c r="F1738" s="13"/>
      <c r="G1738" s="40"/>
      <c r="H1738" s="13"/>
      <c r="I1738" s="40"/>
      <c r="J1738" s="13"/>
      <c r="K1738" s="40"/>
      <c r="L1738" s="13"/>
      <c r="M1738" s="40"/>
      <c r="N1738" s="13"/>
      <c r="O1738" s="40"/>
      <c r="P1738" s="13">
        <v>1</v>
      </c>
      <c r="Q1738" s="40">
        <v>19000</v>
      </c>
    </row>
    <row r="1739" spans="1:17" ht="52.15" customHeight="1" x14ac:dyDescent="0.2">
      <c r="A1739" s="367" t="str">
        <f t="shared" si="43"/>
        <v>Лестница стремянка телескопическая 9 ступеней 5,6 метров</v>
      </c>
      <c r="B1739" s="368"/>
      <c r="C1739" s="368"/>
      <c r="D1739" s="369"/>
      <c r="E1739" s="13">
        <v>3578</v>
      </c>
      <c r="F1739" s="13"/>
      <c r="G1739" s="40"/>
      <c r="H1739" s="13"/>
      <c r="I1739" s="40"/>
      <c r="J1739" s="13"/>
      <c r="K1739" s="40"/>
      <c r="L1739" s="13"/>
      <c r="M1739" s="40"/>
      <c r="N1739" s="13"/>
      <c r="O1739" s="40"/>
      <c r="P1739" s="13">
        <v>1</v>
      </c>
      <c r="Q1739" s="40">
        <v>26900</v>
      </c>
    </row>
    <row r="1740" spans="1:17" ht="52.15" customHeight="1" x14ac:dyDescent="0.2">
      <c r="A1740" s="367" t="str">
        <f t="shared" si="43"/>
        <v>УШМ (болгарка) аккум CAG1812 б/щ Sturm, 18В, 1BatterySystem, 125мм,1х3.0Ач, кейс</v>
      </c>
      <c r="B1740" s="368"/>
      <c r="C1740" s="368"/>
      <c r="D1740" s="369"/>
      <c r="E1740" s="13">
        <v>3579</v>
      </c>
      <c r="F1740" s="13"/>
      <c r="G1740" s="40"/>
      <c r="H1740" s="13"/>
      <c r="I1740" s="40"/>
      <c r="J1740" s="13"/>
      <c r="K1740" s="40"/>
      <c r="L1740" s="13"/>
      <c r="M1740" s="40"/>
      <c r="N1740" s="13"/>
      <c r="O1740" s="40"/>
      <c r="P1740" s="13">
        <v>1</v>
      </c>
      <c r="Q1740" s="40">
        <v>14500</v>
      </c>
    </row>
    <row r="1741" spans="1:17" ht="52.15" customHeight="1" x14ac:dyDescent="0.2">
      <c r="A1741" s="367" t="str">
        <f t="shared" si="43"/>
        <v>Перфоратор CRH1822 аккум. б/щ STURM, 18В, 1BatterySystem, 2.2Дж, 4реж. 20мм, 1х3.0Ач, ЗУ, кейс</v>
      </c>
      <c r="B1741" s="368"/>
      <c r="C1741" s="368"/>
      <c r="D1741" s="369"/>
      <c r="E1741" s="13">
        <v>3580</v>
      </c>
      <c r="F1741" s="13"/>
      <c r="G1741" s="40"/>
      <c r="H1741" s="13"/>
      <c r="I1741" s="40"/>
      <c r="J1741" s="13"/>
      <c r="K1741" s="40"/>
      <c r="L1741" s="13"/>
      <c r="M1741" s="40"/>
      <c r="N1741" s="13"/>
      <c r="O1741" s="40"/>
      <c r="P1741" s="13">
        <v>1</v>
      </c>
      <c r="Q1741" s="40">
        <v>17541</v>
      </c>
    </row>
    <row r="1742" spans="1:17" ht="52.15" customHeight="1" x14ac:dyDescent="0.2">
      <c r="A1742" s="367" t="str">
        <f t="shared" si="43"/>
        <v>Швейная машина промышленная "Typical" (комплект: голова+стол)</v>
      </c>
      <c r="B1742" s="368"/>
      <c r="C1742" s="368"/>
      <c r="D1742" s="369"/>
      <c r="E1742" s="13">
        <v>3581</v>
      </c>
      <c r="F1742" s="13"/>
      <c r="G1742" s="40"/>
      <c r="H1742" s="13"/>
      <c r="I1742" s="40"/>
      <c r="J1742" s="13"/>
      <c r="K1742" s="40"/>
      <c r="L1742" s="13"/>
      <c r="M1742" s="40"/>
      <c r="N1742" s="13"/>
      <c r="O1742" s="40"/>
      <c r="P1742" s="13">
        <v>1</v>
      </c>
      <c r="Q1742" s="40">
        <v>52245.9</v>
      </c>
    </row>
    <row r="1743" spans="1:17" ht="52.15" customHeight="1" x14ac:dyDescent="0.2">
      <c r="A1743" s="115" t="str">
        <f t="shared" si="43"/>
        <v>Стойка для хранения профессиональных гантелей  на 10 пар МВ 1,16 белый</v>
      </c>
      <c r="B1743" s="115"/>
      <c r="C1743" s="115"/>
      <c r="D1743" s="115"/>
      <c r="E1743" s="13">
        <v>3582</v>
      </c>
      <c r="F1743" s="13"/>
      <c r="G1743" s="40"/>
      <c r="H1743" s="13">
        <v>1</v>
      </c>
      <c r="I1743" s="40">
        <v>9840.15</v>
      </c>
      <c r="J1743" s="13"/>
      <c r="K1743" s="40"/>
      <c r="L1743" s="13"/>
      <c r="M1743" s="40"/>
      <c r="N1743" s="13"/>
      <c r="O1743" s="40"/>
      <c r="P1743" s="13"/>
      <c r="Q1743" s="40"/>
    </row>
    <row r="1744" spans="1:17" ht="52.15" customHeight="1" x14ac:dyDescent="0.2">
      <c r="A1744" s="333" t="s">
        <v>686</v>
      </c>
      <c r="B1744" s="333"/>
      <c r="C1744" s="333"/>
      <c r="D1744" s="333"/>
      <c r="E1744" s="13">
        <v>3200</v>
      </c>
      <c r="F1744" s="13"/>
      <c r="G1744" s="13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</row>
    <row r="1745" spans="1:17" ht="52.15" customHeight="1" x14ac:dyDescent="0.2">
      <c r="A1745" s="333" t="s">
        <v>695</v>
      </c>
      <c r="B1745" s="333"/>
      <c r="C1745" s="333"/>
      <c r="D1745" s="333"/>
      <c r="E1745" s="13">
        <v>4000</v>
      </c>
      <c r="F1745" s="13"/>
      <c r="G1745" s="13"/>
      <c r="H1745" s="13">
        <f t="shared" ref="H1745:Q1745" si="44">SUM(H1750:H1770)</f>
        <v>4</v>
      </c>
      <c r="I1745" s="40">
        <f t="shared" si="44"/>
        <v>19600</v>
      </c>
      <c r="J1745" s="13">
        <f t="shared" si="44"/>
        <v>12</v>
      </c>
      <c r="K1745" s="40">
        <f t="shared" si="44"/>
        <v>379672</v>
      </c>
      <c r="L1745" s="13"/>
      <c r="M1745" s="13"/>
      <c r="N1745" s="13">
        <f t="shared" si="44"/>
        <v>1</v>
      </c>
      <c r="O1745" s="40">
        <f t="shared" si="44"/>
        <v>23960</v>
      </c>
      <c r="P1745" s="13">
        <f t="shared" si="44"/>
        <v>4</v>
      </c>
      <c r="Q1745" s="40">
        <f t="shared" si="44"/>
        <v>55696</v>
      </c>
    </row>
    <row r="1746" spans="1:17" ht="52.15" customHeight="1" x14ac:dyDescent="0.2">
      <c r="A1746" s="333" t="s">
        <v>180</v>
      </c>
      <c r="B1746" s="333"/>
      <c r="C1746" s="333"/>
      <c r="D1746" s="333"/>
      <c r="E1746" s="115">
        <v>4100</v>
      </c>
      <c r="F1746" s="115"/>
      <c r="G1746" s="115"/>
      <c r="H1746" s="115">
        <f t="shared" ref="H1746:Q1746" si="45">H1745</f>
        <v>4</v>
      </c>
      <c r="I1746" s="371">
        <f t="shared" si="45"/>
        <v>19600</v>
      </c>
      <c r="J1746" s="115">
        <f t="shared" si="45"/>
        <v>12</v>
      </c>
      <c r="K1746" s="371">
        <f t="shared" si="45"/>
        <v>379672</v>
      </c>
      <c r="L1746" s="115"/>
      <c r="M1746" s="115"/>
      <c r="N1746" s="115">
        <f t="shared" si="45"/>
        <v>1</v>
      </c>
      <c r="O1746" s="371">
        <f t="shared" si="45"/>
        <v>23960</v>
      </c>
      <c r="P1746" s="115">
        <f t="shared" si="45"/>
        <v>4</v>
      </c>
      <c r="Q1746" s="371">
        <f t="shared" si="45"/>
        <v>55696</v>
      </c>
    </row>
    <row r="1747" spans="1:17" ht="52.15" customHeight="1" x14ac:dyDescent="0.2">
      <c r="A1747" s="333" t="s">
        <v>684</v>
      </c>
      <c r="B1747" s="333"/>
      <c r="C1747" s="333"/>
      <c r="D1747" s="333"/>
      <c r="E1747" s="115"/>
      <c r="F1747" s="115"/>
      <c r="G1747" s="115"/>
      <c r="H1747" s="115"/>
      <c r="I1747" s="371"/>
      <c r="J1747" s="115"/>
      <c r="K1747" s="371"/>
      <c r="L1747" s="115"/>
      <c r="M1747" s="115"/>
      <c r="N1747" s="115"/>
      <c r="O1747" s="371"/>
      <c r="P1747" s="115"/>
      <c r="Q1747" s="371"/>
    </row>
    <row r="1748" spans="1:17" ht="52.15" customHeight="1" x14ac:dyDescent="0.2">
      <c r="A1748" s="333" t="s">
        <v>179</v>
      </c>
      <c r="B1748" s="333"/>
      <c r="C1748" s="333"/>
      <c r="D1748" s="333"/>
      <c r="E1748" s="115">
        <v>4110</v>
      </c>
      <c r="F1748" s="115"/>
      <c r="G1748" s="115"/>
      <c r="H1748" s="115">
        <f t="shared" ref="H1748:Q1748" si="46">H1745</f>
        <v>4</v>
      </c>
      <c r="I1748" s="371">
        <f t="shared" si="46"/>
        <v>19600</v>
      </c>
      <c r="J1748" s="115">
        <f t="shared" si="46"/>
        <v>12</v>
      </c>
      <c r="K1748" s="371">
        <f t="shared" si="46"/>
        <v>379672</v>
      </c>
      <c r="L1748" s="115"/>
      <c r="M1748" s="115"/>
      <c r="N1748" s="115">
        <f t="shared" si="46"/>
        <v>1</v>
      </c>
      <c r="O1748" s="371">
        <f t="shared" si="46"/>
        <v>23960</v>
      </c>
      <c r="P1748" s="115">
        <f t="shared" si="46"/>
        <v>4</v>
      </c>
      <c r="Q1748" s="371">
        <f t="shared" si="46"/>
        <v>55696</v>
      </c>
    </row>
    <row r="1749" spans="1:17" ht="52.15" customHeight="1" x14ac:dyDescent="0.2">
      <c r="A1749" s="333" t="s">
        <v>685</v>
      </c>
      <c r="B1749" s="333"/>
      <c r="C1749" s="333"/>
      <c r="D1749" s="333"/>
      <c r="E1749" s="115"/>
      <c r="F1749" s="115"/>
      <c r="G1749" s="115"/>
      <c r="H1749" s="115"/>
      <c r="I1749" s="371"/>
      <c r="J1749" s="115"/>
      <c r="K1749" s="371"/>
      <c r="L1749" s="115"/>
      <c r="M1749" s="115"/>
      <c r="N1749" s="115"/>
      <c r="O1749" s="371"/>
      <c r="P1749" s="115"/>
      <c r="Q1749" s="371"/>
    </row>
    <row r="1750" spans="1:17" ht="52.15" customHeight="1" x14ac:dyDescent="0.2">
      <c r="A1750" s="353" t="str">
        <f t="shared" si="43"/>
        <v>Карта России настенная</v>
      </c>
      <c r="B1750" s="372"/>
      <c r="C1750" s="372"/>
      <c r="D1750" s="373"/>
      <c r="E1750" s="13">
        <v>4111</v>
      </c>
      <c r="F1750" s="13"/>
      <c r="G1750" s="13"/>
      <c r="H1750" s="13"/>
      <c r="I1750" s="40"/>
      <c r="J1750" s="13">
        <v>1</v>
      </c>
      <c r="K1750" s="40">
        <v>45950</v>
      </c>
      <c r="L1750" s="13"/>
      <c r="M1750" s="13"/>
      <c r="N1750" s="13"/>
      <c r="O1750" s="40"/>
      <c r="P1750" s="13"/>
      <c r="Q1750" s="40"/>
    </row>
    <row r="1751" spans="1:17" ht="52.15" customHeight="1" x14ac:dyDescent="0.2">
      <c r="A1751" s="353" t="str">
        <f t="shared" si="43"/>
        <v>Интерактивная карта (Красноярск)</v>
      </c>
      <c r="B1751" s="372"/>
      <c r="C1751" s="372"/>
      <c r="D1751" s="373"/>
      <c r="E1751" s="13">
        <v>4112</v>
      </c>
      <c r="F1751" s="13"/>
      <c r="G1751" s="13"/>
      <c r="H1751" s="13"/>
      <c r="I1751" s="40"/>
      <c r="J1751" s="13">
        <v>1</v>
      </c>
      <c r="K1751" s="40">
        <v>73000</v>
      </c>
      <c r="L1751" s="13"/>
      <c r="M1751" s="13"/>
      <c r="N1751" s="13"/>
      <c r="O1751" s="40"/>
      <c r="P1751" s="13"/>
      <c r="Q1751" s="40"/>
    </row>
    <row r="1752" spans="1:17" ht="52.15" customHeight="1" x14ac:dyDescent="0.2">
      <c r="A1752" s="353" t="str">
        <f t="shared" si="43"/>
        <v>Логотип на стену ресепшена</v>
      </c>
      <c r="B1752" s="372"/>
      <c r="C1752" s="372"/>
      <c r="D1752" s="373"/>
      <c r="E1752" s="13">
        <v>4113</v>
      </c>
      <c r="F1752" s="13"/>
      <c r="G1752" s="13"/>
      <c r="H1752" s="13"/>
      <c r="I1752" s="40"/>
      <c r="J1752" s="13">
        <v>1</v>
      </c>
      <c r="K1752" s="40">
        <v>16000</v>
      </c>
      <c r="L1752" s="13"/>
      <c r="M1752" s="13"/>
      <c r="N1752" s="13"/>
      <c r="O1752" s="40"/>
      <c r="P1752" s="13"/>
      <c r="Q1752" s="40"/>
    </row>
    <row r="1753" spans="1:17" ht="52.15" customHeight="1" x14ac:dyDescent="0.2">
      <c r="A1753" s="353" t="str">
        <f t="shared" si="43"/>
        <v>Герб Патриот 415*395мм (многослойный,светодиодная подстветка)</v>
      </c>
      <c r="B1753" s="372"/>
      <c r="C1753" s="372"/>
      <c r="D1753" s="373"/>
      <c r="E1753" s="13">
        <v>4114</v>
      </c>
      <c r="F1753" s="13"/>
      <c r="G1753" s="13"/>
      <c r="H1753" s="13"/>
      <c r="I1753" s="40"/>
      <c r="J1753" s="13">
        <v>1</v>
      </c>
      <c r="K1753" s="40">
        <v>11509</v>
      </c>
      <c r="L1753" s="13"/>
      <c r="M1753" s="13"/>
      <c r="N1753" s="13"/>
      <c r="O1753" s="40"/>
      <c r="P1753" s="13"/>
      <c r="Q1753" s="40"/>
    </row>
    <row r="1754" spans="1:17" ht="52.15" customHeight="1" x14ac:dyDescent="0.2">
      <c r="A1754" s="353" t="str">
        <f t="shared" si="43"/>
        <v>Герб города Красноярска 673*506мм (многослойный,светодиодная подсветка)</v>
      </c>
      <c r="B1754" s="372"/>
      <c r="C1754" s="372"/>
      <c r="D1754" s="373"/>
      <c r="E1754" s="13">
        <v>4115</v>
      </c>
      <c r="F1754" s="13"/>
      <c r="G1754" s="13"/>
      <c r="H1754" s="13"/>
      <c r="I1754" s="40"/>
      <c r="J1754" s="13">
        <v>1</v>
      </c>
      <c r="K1754" s="40">
        <v>16675</v>
      </c>
      <c r="L1754" s="13"/>
      <c r="M1754" s="13"/>
      <c r="N1754" s="13"/>
      <c r="O1754" s="40"/>
      <c r="P1754" s="13"/>
      <c r="Q1754" s="40"/>
    </row>
    <row r="1755" spans="1:17" ht="52.15" customHeight="1" x14ac:dyDescent="0.2">
      <c r="A1755" s="353" t="str">
        <f t="shared" si="43"/>
        <v>Знамя</v>
      </c>
      <c r="B1755" s="372"/>
      <c r="C1755" s="372"/>
      <c r="D1755" s="373"/>
      <c r="E1755" s="13">
        <v>4116</v>
      </c>
      <c r="F1755" s="13"/>
      <c r="G1755" s="13"/>
      <c r="H1755" s="13">
        <v>1</v>
      </c>
      <c r="I1755" s="40">
        <v>4900</v>
      </c>
      <c r="J1755" s="13"/>
      <c r="K1755" s="40"/>
      <c r="L1755" s="13"/>
      <c r="M1755" s="13"/>
      <c r="N1755" s="13"/>
      <c r="O1755" s="40"/>
      <c r="P1755" s="13"/>
      <c r="Q1755" s="40"/>
    </row>
    <row r="1756" spans="1:17" ht="52.15" customHeight="1" x14ac:dyDescent="0.2">
      <c r="A1756" s="353" t="str">
        <f t="shared" si="43"/>
        <v>Знамя</v>
      </c>
      <c r="B1756" s="372"/>
      <c r="C1756" s="372"/>
      <c r="D1756" s="373"/>
      <c r="E1756" s="13">
        <v>4117</v>
      </c>
      <c r="F1756" s="13"/>
      <c r="G1756" s="13"/>
      <c r="H1756" s="13">
        <v>1</v>
      </c>
      <c r="I1756" s="40">
        <v>4900</v>
      </c>
      <c r="J1756" s="13"/>
      <c r="K1756" s="40"/>
      <c r="L1756" s="13"/>
      <c r="M1756" s="13"/>
      <c r="N1756" s="13"/>
      <c r="O1756" s="40"/>
      <c r="P1756" s="13"/>
      <c r="Q1756" s="40"/>
    </row>
    <row r="1757" spans="1:17" ht="52.15" customHeight="1" x14ac:dyDescent="0.2">
      <c r="A1757" s="353" t="str">
        <f t="shared" si="43"/>
        <v>Знамя</v>
      </c>
      <c r="B1757" s="372"/>
      <c r="C1757" s="372"/>
      <c r="D1757" s="373"/>
      <c r="E1757" s="13">
        <v>4118</v>
      </c>
      <c r="F1757" s="13"/>
      <c r="G1757" s="13"/>
      <c r="H1757" s="13">
        <v>1</v>
      </c>
      <c r="I1757" s="40">
        <v>4900</v>
      </c>
      <c r="J1757" s="13"/>
      <c r="K1757" s="40"/>
      <c r="L1757" s="13"/>
      <c r="M1757" s="13"/>
      <c r="N1757" s="13"/>
      <c r="O1757" s="40"/>
      <c r="P1757" s="13"/>
      <c r="Q1757" s="40"/>
    </row>
    <row r="1758" spans="1:17" ht="52.15" customHeight="1" x14ac:dyDescent="0.2">
      <c r="A1758" s="353" t="str">
        <f t="shared" si="43"/>
        <v>Знамя</v>
      </c>
      <c r="B1758" s="372"/>
      <c r="C1758" s="372"/>
      <c r="D1758" s="373"/>
      <c r="E1758" s="13">
        <v>4119</v>
      </c>
      <c r="F1758" s="13"/>
      <c r="G1758" s="13"/>
      <c r="H1758" s="13">
        <v>1</v>
      </c>
      <c r="I1758" s="40">
        <v>4900</v>
      </c>
      <c r="J1758" s="13"/>
      <c r="K1758" s="40"/>
      <c r="L1758" s="13"/>
      <c r="M1758" s="13"/>
      <c r="N1758" s="13"/>
      <c r="O1758" s="40"/>
      <c r="P1758" s="13"/>
      <c r="Q1758" s="40"/>
    </row>
    <row r="1759" spans="1:17" ht="52.15" customHeight="1" x14ac:dyDescent="0.2">
      <c r="A1759" s="353" t="str">
        <f t="shared" si="43"/>
        <v>Знамя Пост №1</v>
      </c>
      <c r="B1759" s="372"/>
      <c r="C1759" s="372"/>
      <c r="D1759" s="373"/>
      <c r="E1759" s="13">
        <v>4120</v>
      </c>
      <c r="F1759" s="13"/>
      <c r="G1759" s="13"/>
      <c r="H1759" s="13"/>
      <c r="I1759" s="40"/>
      <c r="J1759" s="13">
        <v>1</v>
      </c>
      <c r="K1759" s="40">
        <v>31860</v>
      </c>
      <c r="L1759" s="13"/>
      <c r="M1759" s="13"/>
      <c r="N1759" s="13"/>
      <c r="O1759" s="40"/>
      <c r="P1759" s="13"/>
      <c r="Q1759" s="40"/>
    </row>
    <row r="1760" spans="1:17" ht="52.15" customHeight="1" x14ac:dyDescent="0.2">
      <c r="A1760" s="353" t="str">
        <f t="shared" si="43"/>
        <v>Интерактивная карта России</v>
      </c>
      <c r="B1760" s="372"/>
      <c r="C1760" s="372"/>
      <c r="D1760" s="373"/>
      <c r="E1760" s="13">
        <v>4121</v>
      </c>
      <c r="F1760" s="13"/>
      <c r="G1760" s="13"/>
      <c r="H1760" s="13"/>
      <c r="I1760" s="40"/>
      <c r="J1760" s="13">
        <v>1</v>
      </c>
      <c r="K1760" s="40">
        <v>61378</v>
      </c>
      <c r="L1760" s="13"/>
      <c r="M1760" s="13"/>
      <c r="N1760" s="13"/>
      <c r="O1760" s="40"/>
      <c r="P1760" s="13"/>
      <c r="Q1760" s="40"/>
    </row>
    <row r="1761" spans="1:17" ht="52.15" customHeight="1" x14ac:dyDescent="0.2">
      <c r="A1761" s="353" t="str">
        <f t="shared" si="43"/>
        <v>Флаг России</v>
      </c>
      <c r="B1761" s="372"/>
      <c r="C1761" s="372"/>
      <c r="D1761" s="373"/>
      <c r="E1761" s="13">
        <v>4122</v>
      </c>
      <c r="F1761" s="13"/>
      <c r="G1761" s="13"/>
      <c r="H1761" s="13"/>
      <c r="I1761" s="40"/>
      <c r="J1761" s="13">
        <v>1</v>
      </c>
      <c r="K1761" s="40">
        <v>25740</v>
      </c>
      <c r="L1761" s="13"/>
      <c r="M1761" s="13"/>
      <c r="N1761" s="13"/>
      <c r="O1761" s="40"/>
      <c r="P1761" s="13"/>
      <c r="Q1761" s="40"/>
    </row>
    <row r="1762" spans="1:17" ht="52.15" customHeight="1" x14ac:dyDescent="0.2">
      <c r="A1762" s="353" t="str">
        <f t="shared" si="43"/>
        <v>Флаг ММАУ МВСЦ Патриот</v>
      </c>
      <c r="B1762" s="372"/>
      <c r="C1762" s="372"/>
      <c r="D1762" s="373"/>
      <c r="E1762" s="13">
        <v>4123</v>
      </c>
      <c r="F1762" s="13"/>
      <c r="G1762" s="13"/>
      <c r="H1762" s="13"/>
      <c r="I1762" s="40"/>
      <c r="J1762" s="13">
        <v>1</v>
      </c>
      <c r="K1762" s="40">
        <v>25740</v>
      </c>
      <c r="L1762" s="13"/>
      <c r="M1762" s="13"/>
      <c r="N1762" s="13"/>
      <c r="O1762" s="40"/>
      <c r="P1762" s="13"/>
      <c r="Q1762" s="40"/>
    </row>
    <row r="1763" spans="1:17" ht="52.15" customHeight="1" x14ac:dyDescent="0.2">
      <c r="A1763" s="353" t="str">
        <f t="shared" si="43"/>
        <v>Флаг Патриот на флагштоке (кабинетный) с основанием на 1 флаг</v>
      </c>
      <c r="B1763" s="372"/>
      <c r="C1763" s="372"/>
      <c r="D1763" s="373"/>
      <c r="E1763" s="13">
        <v>4124</v>
      </c>
      <c r="F1763" s="13"/>
      <c r="G1763" s="13"/>
      <c r="H1763" s="13"/>
      <c r="I1763" s="40"/>
      <c r="J1763" s="13">
        <v>1</v>
      </c>
      <c r="K1763" s="40">
        <v>23940</v>
      </c>
      <c r="L1763" s="13"/>
      <c r="M1763" s="13"/>
      <c r="N1763" s="13"/>
      <c r="O1763" s="40"/>
      <c r="P1763" s="13"/>
      <c r="Q1763" s="40"/>
    </row>
    <row r="1764" spans="1:17" ht="52.15" customHeight="1" x14ac:dyDescent="0.2">
      <c r="A1764" s="353" t="str">
        <f t="shared" si="43"/>
        <v>Флаг Юнармия на флагштоке (кабинетный) с основанием на 1 флаг</v>
      </c>
      <c r="B1764" s="372"/>
      <c r="C1764" s="372"/>
      <c r="D1764" s="373"/>
      <c r="E1764" s="13">
        <v>4125</v>
      </c>
      <c r="F1764" s="13"/>
      <c r="G1764" s="13"/>
      <c r="H1764" s="13"/>
      <c r="I1764" s="40"/>
      <c r="J1764" s="13">
        <v>1</v>
      </c>
      <c r="K1764" s="40">
        <v>23940</v>
      </c>
      <c r="L1764" s="13"/>
      <c r="M1764" s="13"/>
      <c r="N1764" s="13"/>
      <c r="O1764" s="40"/>
      <c r="P1764" s="13"/>
      <c r="Q1764" s="40"/>
    </row>
    <row r="1765" spans="1:17" ht="52.15" customHeight="1" x14ac:dyDescent="0.2">
      <c r="A1765" s="353" t="str">
        <f t="shared" si="43"/>
        <v>Флаг РФ на флагштоке(кабинетный) с основанием на 1 флаг</v>
      </c>
      <c r="B1765" s="372"/>
      <c r="C1765" s="372"/>
      <c r="D1765" s="373"/>
      <c r="E1765" s="13">
        <v>4126</v>
      </c>
      <c r="F1765" s="13"/>
      <c r="G1765" s="13"/>
      <c r="H1765" s="13"/>
      <c r="I1765" s="40"/>
      <c r="J1765" s="13">
        <v>1</v>
      </c>
      <c r="K1765" s="40">
        <v>23940</v>
      </c>
      <c r="L1765" s="13"/>
      <c r="M1765" s="13"/>
      <c r="N1765" s="13"/>
      <c r="O1765" s="40"/>
      <c r="P1765" s="13"/>
      <c r="Q1765" s="40"/>
    </row>
    <row r="1766" spans="1:17" ht="52.15" customHeight="1" x14ac:dyDescent="0.2">
      <c r="A1766" s="353" t="str">
        <f t="shared" si="43"/>
        <v>Надувная фигура "Поворот"</v>
      </c>
      <c r="B1766" s="372"/>
      <c r="C1766" s="372"/>
      <c r="D1766" s="373"/>
      <c r="E1766" s="13">
        <v>4127</v>
      </c>
      <c r="F1766" s="13"/>
      <c r="G1766" s="13"/>
      <c r="H1766" s="13"/>
      <c r="I1766" s="40"/>
      <c r="J1766" s="13"/>
      <c r="K1766" s="40"/>
      <c r="L1766" s="13"/>
      <c r="M1766" s="13"/>
      <c r="N1766" s="13">
        <v>1</v>
      </c>
      <c r="O1766" s="40">
        <v>23960</v>
      </c>
      <c r="P1766" s="13"/>
      <c r="Q1766" s="40"/>
    </row>
    <row r="1767" spans="1:17" ht="52.15" customHeight="1" x14ac:dyDescent="0.2">
      <c r="A1767" s="353" t="str">
        <f t="shared" si="43"/>
        <v>Надувная фигура "Бочка большая"</v>
      </c>
      <c r="B1767" s="372"/>
      <c r="C1767" s="372"/>
      <c r="D1767" s="373"/>
      <c r="E1767" s="13">
        <v>4128</v>
      </c>
      <c r="F1767" s="13"/>
      <c r="G1767" s="13"/>
      <c r="H1767" s="13"/>
      <c r="I1767" s="40"/>
      <c r="J1767" s="13"/>
      <c r="K1767" s="40"/>
      <c r="L1767" s="13"/>
      <c r="M1767" s="13"/>
      <c r="N1767" s="13"/>
      <c r="O1767" s="40"/>
      <c r="P1767" s="13">
        <v>1</v>
      </c>
      <c r="Q1767" s="40">
        <v>16400</v>
      </c>
    </row>
    <row r="1768" spans="1:17" ht="52.15" customHeight="1" x14ac:dyDescent="0.2">
      <c r="A1768" s="353" t="str">
        <f t="shared" si="43"/>
        <v>Надувная фигура "Бочка большая"</v>
      </c>
      <c r="B1768" s="372"/>
      <c r="C1768" s="372"/>
      <c r="D1768" s="373"/>
      <c r="E1768" s="13">
        <v>4129</v>
      </c>
      <c r="F1768" s="13"/>
      <c r="G1768" s="13"/>
      <c r="H1768" s="13"/>
      <c r="I1768" s="40"/>
      <c r="J1768" s="13"/>
      <c r="K1768" s="40"/>
      <c r="L1768" s="13"/>
      <c r="M1768" s="13"/>
      <c r="N1768" s="13"/>
      <c r="O1768" s="40"/>
      <c r="P1768" s="13">
        <v>1</v>
      </c>
      <c r="Q1768" s="40">
        <v>16400</v>
      </c>
    </row>
    <row r="1769" spans="1:17" ht="52.15" customHeight="1" x14ac:dyDescent="0.2">
      <c r="A1769" s="353" t="str">
        <f t="shared" si="43"/>
        <v>Надувная фигура "Бочка малая"</v>
      </c>
      <c r="B1769" s="372"/>
      <c r="C1769" s="372"/>
      <c r="D1769" s="373"/>
      <c r="E1769" s="13">
        <v>4130</v>
      </c>
      <c r="F1769" s="13"/>
      <c r="G1769" s="13"/>
      <c r="H1769" s="13"/>
      <c r="I1769" s="40"/>
      <c r="J1769" s="13"/>
      <c r="K1769" s="40"/>
      <c r="L1769" s="13"/>
      <c r="M1769" s="13"/>
      <c r="N1769" s="13"/>
      <c r="O1769" s="40"/>
      <c r="P1769" s="13">
        <v>1</v>
      </c>
      <c r="Q1769" s="40">
        <v>11448</v>
      </c>
    </row>
    <row r="1770" spans="1:17" ht="52.15" customHeight="1" x14ac:dyDescent="0.2">
      <c r="A1770" s="350" t="str">
        <f t="shared" si="43"/>
        <v>Надувная фигура "Бочка малая"</v>
      </c>
      <c r="B1770" s="350"/>
      <c r="C1770" s="350"/>
      <c r="D1770" s="350"/>
      <c r="E1770" s="13">
        <v>4131</v>
      </c>
      <c r="F1770" s="13"/>
      <c r="G1770" s="13"/>
      <c r="H1770" s="13"/>
      <c r="I1770" s="40"/>
      <c r="J1770" s="13"/>
      <c r="K1770" s="40"/>
      <c r="L1770" s="13"/>
      <c r="M1770" s="13"/>
      <c r="N1770" s="13"/>
      <c r="O1770" s="40"/>
      <c r="P1770" s="13">
        <v>1</v>
      </c>
      <c r="Q1770" s="40">
        <v>11448</v>
      </c>
    </row>
    <row r="1771" spans="1:17" x14ac:dyDescent="0.2">
      <c r="A1771" s="333" t="s">
        <v>686</v>
      </c>
      <c r="B1771" s="333"/>
      <c r="C1771" s="333"/>
      <c r="D1771" s="333"/>
      <c r="E1771" s="13">
        <v>4200</v>
      </c>
      <c r="F1771" s="14"/>
      <c r="G1771" s="14"/>
      <c r="H1771" s="14"/>
      <c r="I1771" s="54"/>
      <c r="J1771" s="14"/>
      <c r="K1771" s="54"/>
      <c r="L1771" s="14"/>
      <c r="M1771" s="14"/>
      <c r="N1771" s="14"/>
      <c r="O1771" s="54"/>
      <c r="P1771" s="14"/>
      <c r="Q1771" s="54"/>
    </row>
    <row r="1772" spans="1:17" x14ac:dyDescent="0.2">
      <c r="A1772" s="300" t="s">
        <v>161</v>
      </c>
      <c r="B1772" s="300"/>
      <c r="C1772" s="300"/>
      <c r="D1772" s="300"/>
      <c r="E1772" s="13">
        <v>9000</v>
      </c>
      <c r="F1772" s="13">
        <f>F1745+F1267+F1005</f>
        <v>216</v>
      </c>
      <c r="G1772" s="40">
        <f t="shared" ref="G1772:Q1772" si="47">G1745+G1267+G1005</f>
        <v>2596863.9800000004</v>
      </c>
      <c r="H1772" s="13">
        <f t="shared" si="47"/>
        <v>267</v>
      </c>
      <c r="I1772" s="40">
        <f t="shared" si="47"/>
        <v>3916731.3500000006</v>
      </c>
      <c r="J1772" s="13">
        <f t="shared" si="47"/>
        <v>66</v>
      </c>
      <c r="K1772" s="40">
        <f t="shared" si="47"/>
        <v>1798591.49</v>
      </c>
      <c r="L1772" s="13">
        <f t="shared" si="47"/>
        <v>60</v>
      </c>
      <c r="M1772" s="40">
        <f t="shared" si="47"/>
        <v>1098333.72</v>
      </c>
      <c r="N1772" s="13">
        <f t="shared" si="47"/>
        <v>80</v>
      </c>
      <c r="O1772" s="40">
        <f t="shared" si="47"/>
        <v>2275135</v>
      </c>
      <c r="P1772" s="13">
        <f t="shared" si="47"/>
        <v>60</v>
      </c>
      <c r="Q1772" s="40">
        <f t="shared" si="47"/>
        <v>1528992.92</v>
      </c>
    </row>
    <row r="1774" spans="1:17" s="79" customFormat="1" x14ac:dyDescent="0.25">
      <c r="A1774" s="112" t="s">
        <v>669</v>
      </c>
      <c r="B1774" s="112"/>
      <c r="C1774" s="112"/>
      <c r="D1774" s="112"/>
      <c r="E1774" s="112" t="s">
        <v>250</v>
      </c>
      <c r="F1774" s="112" t="s">
        <v>766</v>
      </c>
      <c r="G1774" s="112"/>
      <c r="H1774" s="112"/>
      <c r="I1774" s="112"/>
      <c r="J1774" s="112"/>
      <c r="K1774" s="112"/>
      <c r="L1774" s="112"/>
      <c r="M1774" s="112"/>
      <c r="N1774" s="112"/>
      <c r="O1774" s="112"/>
      <c r="P1774" s="112"/>
    </row>
    <row r="1775" spans="1:17" s="79" customFormat="1" ht="25.5" x14ac:dyDescent="0.25">
      <c r="A1775" s="112"/>
      <c r="B1775" s="112"/>
      <c r="C1775" s="112"/>
      <c r="D1775" s="112"/>
      <c r="E1775" s="112"/>
      <c r="F1775" s="12" t="s">
        <v>702</v>
      </c>
      <c r="G1775" s="12" t="s">
        <v>706</v>
      </c>
      <c r="H1775" s="12" t="s">
        <v>707</v>
      </c>
      <c r="I1775" s="12" t="s">
        <v>708</v>
      </c>
      <c r="J1775" s="12" t="s">
        <v>709</v>
      </c>
      <c r="K1775" s="12" t="s">
        <v>710</v>
      </c>
      <c r="L1775" s="12" t="s">
        <v>711</v>
      </c>
      <c r="M1775" s="12" t="s">
        <v>712</v>
      </c>
      <c r="N1775" s="12" t="s">
        <v>713</v>
      </c>
      <c r="O1775" s="12" t="s">
        <v>714</v>
      </c>
      <c r="P1775" s="12" t="s">
        <v>697</v>
      </c>
    </row>
    <row r="1776" spans="1:17" x14ac:dyDescent="0.2">
      <c r="A1776" s="115">
        <v>1</v>
      </c>
      <c r="B1776" s="115"/>
      <c r="C1776" s="115"/>
      <c r="D1776" s="115"/>
      <c r="E1776" s="13">
        <v>2</v>
      </c>
      <c r="F1776" s="13">
        <v>29</v>
      </c>
      <c r="G1776" s="13">
        <v>30</v>
      </c>
      <c r="H1776" s="13">
        <v>31</v>
      </c>
      <c r="I1776" s="13">
        <v>32</v>
      </c>
      <c r="J1776" s="13">
        <v>33</v>
      </c>
      <c r="K1776" s="13">
        <v>34</v>
      </c>
      <c r="L1776" s="13">
        <v>35</v>
      </c>
      <c r="M1776" s="13">
        <v>36</v>
      </c>
      <c r="N1776" s="13">
        <v>37</v>
      </c>
      <c r="O1776" s="13">
        <v>38</v>
      </c>
      <c r="P1776" s="13">
        <v>39</v>
      </c>
    </row>
    <row r="1777" spans="1:16" ht="30.75" customHeight="1" x14ac:dyDescent="0.2">
      <c r="A1777" s="333" t="s">
        <v>683</v>
      </c>
      <c r="B1777" s="333"/>
      <c r="C1777" s="333"/>
      <c r="D1777" s="333"/>
      <c r="E1777" s="13">
        <v>1000</v>
      </c>
      <c r="F1777" s="14"/>
      <c r="G1777" s="14"/>
      <c r="H1777" s="14"/>
      <c r="I1777" s="14"/>
      <c r="J1777" s="14"/>
      <c r="K1777" s="14"/>
      <c r="L1777" s="14"/>
      <c r="M1777" s="14"/>
      <c r="N1777" s="14"/>
      <c r="O1777" s="14"/>
      <c r="P1777" s="14"/>
    </row>
    <row r="1778" spans="1:16" x14ac:dyDescent="0.2">
      <c r="A1778" s="333" t="s">
        <v>180</v>
      </c>
      <c r="B1778" s="333"/>
      <c r="C1778" s="333"/>
      <c r="D1778" s="333"/>
      <c r="E1778" s="115">
        <v>1100</v>
      </c>
      <c r="F1778" s="337"/>
      <c r="G1778" s="337"/>
      <c r="H1778" s="337"/>
      <c r="I1778" s="337"/>
      <c r="J1778" s="337"/>
      <c r="K1778" s="337"/>
      <c r="L1778" s="337"/>
      <c r="M1778" s="337"/>
      <c r="N1778" s="337"/>
      <c r="O1778" s="337"/>
      <c r="P1778" s="337"/>
    </row>
    <row r="1779" spans="1:16" x14ac:dyDescent="0.2">
      <c r="A1779" s="333" t="s">
        <v>684</v>
      </c>
      <c r="B1779" s="333"/>
      <c r="C1779" s="333"/>
      <c r="D1779" s="333"/>
      <c r="E1779" s="115"/>
      <c r="F1779" s="337"/>
      <c r="G1779" s="337"/>
      <c r="H1779" s="337"/>
      <c r="I1779" s="337"/>
      <c r="J1779" s="337"/>
      <c r="K1779" s="337"/>
      <c r="L1779" s="337"/>
      <c r="M1779" s="337"/>
      <c r="N1779" s="337"/>
      <c r="O1779" s="337"/>
      <c r="P1779" s="337"/>
    </row>
    <row r="1780" spans="1:16" x14ac:dyDescent="0.2">
      <c r="A1780" s="333" t="s">
        <v>179</v>
      </c>
      <c r="B1780" s="333"/>
      <c r="C1780" s="333"/>
      <c r="D1780" s="333"/>
      <c r="E1780" s="115">
        <v>1110</v>
      </c>
      <c r="F1780" s="337"/>
      <c r="G1780" s="337"/>
      <c r="H1780" s="337"/>
      <c r="I1780" s="337"/>
      <c r="J1780" s="337"/>
      <c r="K1780" s="337"/>
      <c r="L1780" s="337"/>
      <c r="M1780" s="337"/>
      <c r="N1780" s="337"/>
      <c r="O1780" s="337"/>
      <c r="P1780" s="337"/>
    </row>
    <row r="1781" spans="1:16" ht="45.75" customHeight="1" x14ac:dyDescent="0.2">
      <c r="A1781" s="333" t="s">
        <v>685</v>
      </c>
      <c r="B1781" s="333"/>
      <c r="C1781" s="333"/>
      <c r="D1781" s="333"/>
      <c r="E1781" s="115"/>
      <c r="F1781" s="337"/>
      <c r="G1781" s="337"/>
      <c r="H1781" s="337"/>
      <c r="I1781" s="337"/>
      <c r="J1781" s="337"/>
      <c r="K1781" s="337"/>
      <c r="L1781" s="337"/>
      <c r="M1781" s="337"/>
      <c r="N1781" s="337"/>
      <c r="O1781" s="337"/>
      <c r="P1781" s="337"/>
    </row>
    <row r="1782" spans="1:16" x14ac:dyDescent="0.2">
      <c r="A1782" s="349"/>
      <c r="B1782" s="349"/>
      <c r="C1782" s="349"/>
      <c r="D1782" s="349"/>
      <c r="E1782" s="14"/>
      <c r="F1782" s="14"/>
      <c r="G1782" s="14"/>
      <c r="H1782" s="14"/>
      <c r="I1782" s="14"/>
      <c r="J1782" s="14"/>
      <c r="K1782" s="14"/>
      <c r="L1782" s="14"/>
      <c r="M1782" s="14"/>
      <c r="N1782" s="14"/>
      <c r="O1782" s="14"/>
      <c r="P1782" s="14"/>
    </row>
    <row r="1783" spans="1:16" x14ac:dyDescent="0.2">
      <c r="A1783" s="333" t="s">
        <v>686</v>
      </c>
      <c r="B1783" s="333"/>
      <c r="C1783" s="333"/>
      <c r="D1783" s="333"/>
      <c r="E1783" s="13">
        <v>1200</v>
      </c>
      <c r="F1783" s="14"/>
      <c r="G1783" s="14"/>
      <c r="H1783" s="14"/>
      <c r="I1783" s="14"/>
      <c r="J1783" s="14"/>
      <c r="K1783" s="14"/>
      <c r="L1783" s="14"/>
      <c r="M1783" s="14"/>
      <c r="N1783" s="14"/>
      <c r="O1783" s="14"/>
      <c r="P1783" s="14"/>
    </row>
    <row r="1784" spans="1:16" x14ac:dyDescent="0.2">
      <c r="A1784" s="333" t="s">
        <v>687</v>
      </c>
      <c r="B1784" s="333"/>
      <c r="C1784" s="333"/>
      <c r="D1784" s="333"/>
      <c r="E1784" s="13">
        <v>2000</v>
      </c>
      <c r="F1784" s="14"/>
      <c r="G1784" s="40">
        <f>SUM(G1789:G2044)</f>
        <v>49211.040000000001</v>
      </c>
      <c r="H1784" s="40">
        <f>SUM(H1789:H2044)</f>
        <v>68549.72</v>
      </c>
      <c r="I1784" s="14"/>
      <c r="J1784" s="14"/>
      <c r="K1784" s="14"/>
      <c r="L1784" s="14"/>
      <c r="M1784" s="14"/>
      <c r="N1784" s="14"/>
      <c r="O1784" s="14"/>
      <c r="P1784" s="14"/>
    </row>
    <row r="1785" spans="1:16" x14ac:dyDescent="0.2">
      <c r="A1785" s="333" t="s">
        <v>180</v>
      </c>
      <c r="B1785" s="333"/>
      <c r="C1785" s="333"/>
      <c r="D1785" s="333"/>
      <c r="E1785" s="115">
        <v>2100</v>
      </c>
      <c r="F1785" s="337"/>
      <c r="G1785" s="371">
        <f>G1784</f>
        <v>49211.040000000001</v>
      </c>
      <c r="H1785" s="371">
        <f>H1784</f>
        <v>68549.72</v>
      </c>
      <c r="I1785" s="337"/>
      <c r="J1785" s="337"/>
      <c r="K1785" s="337"/>
      <c r="L1785" s="337"/>
      <c r="M1785" s="337"/>
      <c r="N1785" s="337"/>
      <c r="O1785" s="337"/>
      <c r="P1785" s="337"/>
    </row>
    <row r="1786" spans="1:16" x14ac:dyDescent="0.2">
      <c r="A1786" s="333" t="s">
        <v>684</v>
      </c>
      <c r="B1786" s="333"/>
      <c r="C1786" s="333"/>
      <c r="D1786" s="333"/>
      <c r="E1786" s="115"/>
      <c r="F1786" s="337"/>
      <c r="G1786" s="115"/>
      <c r="H1786" s="115"/>
      <c r="I1786" s="337"/>
      <c r="J1786" s="337"/>
      <c r="K1786" s="337"/>
      <c r="L1786" s="337"/>
      <c r="M1786" s="337"/>
      <c r="N1786" s="337"/>
      <c r="O1786" s="337"/>
      <c r="P1786" s="337"/>
    </row>
    <row r="1787" spans="1:16" x14ac:dyDescent="0.2">
      <c r="A1787" s="333" t="s">
        <v>179</v>
      </c>
      <c r="B1787" s="333"/>
      <c r="C1787" s="333"/>
      <c r="D1787" s="333"/>
      <c r="E1787" s="115">
        <v>2110</v>
      </c>
      <c r="F1787" s="337"/>
      <c r="G1787" s="371">
        <f>G1784</f>
        <v>49211.040000000001</v>
      </c>
      <c r="H1787" s="371">
        <f>H1784</f>
        <v>68549.72</v>
      </c>
      <c r="I1787" s="337"/>
      <c r="J1787" s="337"/>
      <c r="K1787" s="337"/>
      <c r="L1787" s="337"/>
      <c r="M1787" s="337"/>
      <c r="N1787" s="337"/>
      <c r="O1787" s="337"/>
      <c r="P1787" s="337"/>
    </row>
    <row r="1788" spans="1:16" ht="44.25" customHeight="1" x14ac:dyDescent="0.2">
      <c r="A1788" s="333" t="s">
        <v>685</v>
      </c>
      <c r="B1788" s="333"/>
      <c r="C1788" s="333"/>
      <c r="D1788" s="333"/>
      <c r="E1788" s="115"/>
      <c r="F1788" s="337"/>
      <c r="G1788" s="115"/>
      <c r="H1788" s="115"/>
      <c r="I1788" s="337"/>
      <c r="J1788" s="337"/>
      <c r="K1788" s="337"/>
      <c r="L1788" s="337"/>
      <c r="M1788" s="337"/>
      <c r="N1788" s="337"/>
      <c r="O1788" s="337"/>
      <c r="P1788" s="337"/>
    </row>
    <row r="1789" spans="1:16" ht="52.15" customHeight="1" x14ac:dyDescent="0.2">
      <c r="A1789" s="367" t="str">
        <f t="shared" ref="A1789:A1852" si="48">A1010</f>
        <v>Регистратор для видеозаписи DAHUA</v>
      </c>
      <c r="B1789" s="368"/>
      <c r="C1789" s="368"/>
      <c r="D1789" s="369"/>
      <c r="E1789" s="13">
        <v>2111</v>
      </c>
      <c r="F1789" s="14"/>
      <c r="G1789" s="40"/>
      <c r="H1789" s="40"/>
      <c r="I1789" s="14"/>
      <c r="J1789" s="14"/>
      <c r="K1789" s="14"/>
      <c r="L1789" s="14"/>
      <c r="M1789" s="14"/>
      <c r="N1789" s="14"/>
      <c r="O1789" s="14"/>
      <c r="P1789" s="14"/>
    </row>
    <row r="1790" spans="1:16" ht="52.15" customHeight="1" x14ac:dyDescent="0.2">
      <c r="A1790" s="367" t="str">
        <f t="shared" si="48"/>
        <v>Макет оружия ВПО-927 ОП СКС</v>
      </c>
      <c r="B1790" s="368"/>
      <c r="C1790" s="368"/>
      <c r="D1790" s="369"/>
      <c r="E1790" s="13">
        <v>2112</v>
      </c>
      <c r="F1790" s="14"/>
      <c r="G1790" s="40"/>
      <c r="H1790" s="40"/>
      <c r="I1790" s="14"/>
      <c r="J1790" s="14"/>
      <c r="K1790" s="14"/>
      <c r="L1790" s="14"/>
      <c r="M1790" s="14"/>
      <c r="N1790" s="14"/>
      <c r="O1790" s="14"/>
      <c r="P1790" s="14"/>
    </row>
    <row r="1791" spans="1:16" ht="52.15" customHeight="1" x14ac:dyDescent="0.2">
      <c r="A1791" s="367" t="str">
        <f t="shared" si="48"/>
        <v>Макет оружия ВПО-927 ОП СКС</v>
      </c>
      <c r="B1791" s="368"/>
      <c r="C1791" s="368"/>
      <c r="D1791" s="369"/>
      <c r="E1791" s="13">
        <v>2113</v>
      </c>
      <c r="F1791" s="14"/>
      <c r="G1791" s="40"/>
      <c r="H1791" s="40"/>
      <c r="I1791" s="14"/>
      <c r="J1791" s="14"/>
      <c r="K1791" s="14"/>
      <c r="L1791" s="14"/>
      <c r="M1791" s="14"/>
      <c r="N1791" s="14"/>
      <c r="O1791" s="14"/>
      <c r="P1791" s="14"/>
    </row>
    <row r="1792" spans="1:16" ht="52.15" customHeight="1" x14ac:dyDescent="0.2">
      <c r="A1792" s="367" t="str">
        <f t="shared" si="48"/>
        <v>Макет оружия ВПО-927 ОП СКС</v>
      </c>
      <c r="B1792" s="368"/>
      <c r="C1792" s="368"/>
      <c r="D1792" s="369"/>
      <c r="E1792" s="13">
        <v>2114</v>
      </c>
      <c r="F1792" s="14"/>
      <c r="G1792" s="40"/>
      <c r="H1792" s="40"/>
      <c r="I1792" s="14"/>
      <c r="J1792" s="14"/>
      <c r="K1792" s="14"/>
      <c r="L1792" s="14"/>
      <c r="M1792" s="14"/>
      <c r="N1792" s="14"/>
      <c r="O1792" s="14"/>
      <c r="P1792" s="14"/>
    </row>
    <row r="1793" spans="1:16" ht="52.15" customHeight="1" x14ac:dyDescent="0.2">
      <c r="A1793" s="367" t="str">
        <f t="shared" si="48"/>
        <v>Макет оружия ВПО-927 ОП СКС</v>
      </c>
      <c r="B1793" s="368"/>
      <c r="C1793" s="368"/>
      <c r="D1793" s="369"/>
      <c r="E1793" s="13">
        <v>2115</v>
      </c>
      <c r="F1793" s="14"/>
      <c r="G1793" s="40"/>
      <c r="H1793" s="40"/>
      <c r="I1793" s="14"/>
      <c r="J1793" s="14"/>
      <c r="K1793" s="14"/>
      <c r="L1793" s="14"/>
      <c r="M1793" s="14"/>
      <c r="N1793" s="14"/>
      <c r="O1793" s="14"/>
      <c r="P1793" s="14"/>
    </row>
    <row r="1794" spans="1:16" ht="52.15" customHeight="1" x14ac:dyDescent="0.2">
      <c r="A1794" s="367" t="str">
        <f t="shared" si="48"/>
        <v>Макет оружия ВПО-927 ОП СКС</v>
      </c>
      <c r="B1794" s="368"/>
      <c r="C1794" s="368"/>
      <c r="D1794" s="369"/>
      <c r="E1794" s="13">
        <v>2116</v>
      </c>
      <c r="F1794" s="14"/>
      <c r="G1794" s="40"/>
      <c r="H1794" s="40"/>
      <c r="I1794" s="14"/>
      <c r="J1794" s="14"/>
      <c r="K1794" s="14"/>
      <c r="L1794" s="14"/>
      <c r="M1794" s="14"/>
      <c r="N1794" s="14"/>
      <c r="O1794" s="14"/>
      <c r="P1794" s="14"/>
    </row>
    <row r="1795" spans="1:16" ht="52.15" customHeight="1" x14ac:dyDescent="0.2">
      <c r="A1795" s="367" t="str">
        <f t="shared" si="48"/>
        <v>Макет оружия ВПО-927 ОП СКС</v>
      </c>
      <c r="B1795" s="368"/>
      <c r="C1795" s="368"/>
      <c r="D1795" s="369"/>
      <c r="E1795" s="13">
        <v>2117</v>
      </c>
      <c r="F1795" s="14"/>
      <c r="G1795" s="40"/>
      <c r="H1795" s="40"/>
      <c r="I1795" s="14"/>
      <c r="J1795" s="14"/>
      <c r="K1795" s="14"/>
      <c r="L1795" s="14"/>
      <c r="M1795" s="14"/>
      <c r="N1795" s="14"/>
      <c r="O1795" s="14"/>
      <c r="P1795" s="14"/>
    </row>
    <row r="1796" spans="1:16" ht="52.15" customHeight="1" x14ac:dyDescent="0.2">
      <c r="A1796" s="367" t="str">
        <f t="shared" si="48"/>
        <v>ММГ "АК" Автомат Калашникова</v>
      </c>
      <c r="B1796" s="368"/>
      <c r="C1796" s="368"/>
      <c r="D1796" s="369"/>
      <c r="E1796" s="13">
        <v>2118</v>
      </c>
      <c r="F1796" s="14"/>
      <c r="G1796" s="40"/>
      <c r="H1796" s="40"/>
      <c r="I1796" s="14"/>
      <c r="J1796" s="14"/>
      <c r="K1796" s="14"/>
      <c r="L1796" s="14"/>
      <c r="M1796" s="14"/>
      <c r="N1796" s="14"/>
      <c r="O1796" s="14"/>
      <c r="P1796" s="14"/>
    </row>
    <row r="1797" spans="1:16" ht="52.15" customHeight="1" x14ac:dyDescent="0.2">
      <c r="A1797" s="367" t="str">
        <f t="shared" si="48"/>
        <v>Макет оружия ВПО-927 ОП СКС</v>
      </c>
      <c r="B1797" s="368"/>
      <c r="C1797" s="368"/>
      <c r="D1797" s="369"/>
      <c r="E1797" s="13">
        <v>2119</v>
      </c>
      <c r="F1797" s="14"/>
      <c r="G1797" s="40"/>
      <c r="H1797" s="40"/>
      <c r="I1797" s="14"/>
      <c r="J1797" s="14"/>
      <c r="K1797" s="14"/>
      <c r="L1797" s="14"/>
      <c r="M1797" s="14"/>
      <c r="N1797" s="14"/>
      <c r="O1797" s="14"/>
      <c r="P1797" s="14"/>
    </row>
    <row r="1798" spans="1:16" ht="52.15" customHeight="1" x14ac:dyDescent="0.2">
      <c r="A1798" s="367" t="str">
        <f t="shared" si="48"/>
        <v>ММГ "АК" Автомат Калашникова</v>
      </c>
      <c r="B1798" s="368"/>
      <c r="C1798" s="368"/>
      <c r="D1798" s="369"/>
      <c r="E1798" s="13">
        <v>2120</v>
      </c>
      <c r="F1798" s="14"/>
      <c r="G1798" s="40"/>
      <c r="H1798" s="40"/>
      <c r="I1798" s="14"/>
      <c r="J1798" s="14"/>
      <c r="K1798" s="14"/>
      <c r="L1798" s="14"/>
      <c r="M1798" s="14"/>
      <c r="N1798" s="14"/>
      <c r="O1798" s="14"/>
      <c r="P1798" s="14"/>
    </row>
    <row r="1799" spans="1:16" ht="52.15" customHeight="1" x14ac:dyDescent="0.2">
      <c r="A1799" s="367" t="str">
        <f t="shared" si="48"/>
        <v>ММГ "АК" Автомат Калашникова</v>
      </c>
      <c r="B1799" s="368"/>
      <c r="C1799" s="368"/>
      <c r="D1799" s="369"/>
      <c r="E1799" s="13">
        <v>2121</v>
      </c>
      <c r="F1799" s="14"/>
      <c r="G1799" s="40"/>
      <c r="H1799" s="40"/>
      <c r="I1799" s="14"/>
      <c r="J1799" s="14"/>
      <c r="K1799" s="14"/>
      <c r="L1799" s="14"/>
      <c r="M1799" s="14"/>
      <c r="N1799" s="14"/>
      <c r="O1799" s="14"/>
      <c r="P1799" s="14"/>
    </row>
    <row r="1800" spans="1:16" ht="52.15" customHeight="1" x14ac:dyDescent="0.2">
      <c r="A1800" s="367" t="str">
        <f t="shared" si="48"/>
        <v>ММГ "АК" Автомат Калашникова</v>
      </c>
      <c r="B1800" s="368"/>
      <c r="C1800" s="368"/>
      <c r="D1800" s="369"/>
      <c r="E1800" s="13">
        <v>2122</v>
      </c>
      <c r="F1800" s="14"/>
      <c r="G1800" s="40"/>
      <c r="H1800" s="40"/>
      <c r="I1800" s="14"/>
      <c r="J1800" s="14"/>
      <c r="K1800" s="14"/>
      <c r="L1800" s="14"/>
      <c r="M1800" s="14"/>
      <c r="N1800" s="14"/>
      <c r="O1800" s="14"/>
      <c r="P1800" s="14"/>
    </row>
    <row r="1801" spans="1:16" ht="52.15" customHeight="1" x14ac:dyDescent="0.2">
      <c r="A1801" s="367" t="str">
        <f t="shared" si="48"/>
        <v>Макет оружия ВПО-927 ОП СКС</v>
      </c>
      <c r="B1801" s="368"/>
      <c r="C1801" s="368"/>
      <c r="D1801" s="369"/>
      <c r="E1801" s="13">
        <v>2123</v>
      </c>
      <c r="F1801" s="14"/>
      <c r="G1801" s="40"/>
      <c r="H1801" s="40"/>
      <c r="I1801" s="14"/>
      <c r="J1801" s="14"/>
      <c r="K1801" s="14"/>
      <c r="L1801" s="14"/>
      <c r="M1801" s="14"/>
      <c r="N1801" s="14"/>
      <c r="O1801" s="14"/>
      <c r="P1801" s="14"/>
    </row>
    <row r="1802" spans="1:16" ht="52.15" customHeight="1" x14ac:dyDescent="0.2">
      <c r="A1802" s="367" t="str">
        <f t="shared" si="48"/>
        <v>ММГ "АК" Автомат Калашникова</v>
      </c>
      <c r="B1802" s="368"/>
      <c r="C1802" s="368"/>
      <c r="D1802" s="369"/>
      <c r="E1802" s="13">
        <v>2124</v>
      </c>
      <c r="F1802" s="14"/>
      <c r="G1802" s="40"/>
      <c r="H1802" s="40"/>
      <c r="I1802" s="14"/>
      <c r="J1802" s="14"/>
      <c r="K1802" s="14"/>
      <c r="L1802" s="14"/>
      <c r="M1802" s="14"/>
      <c r="N1802" s="14"/>
      <c r="O1802" s="14"/>
      <c r="P1802" s="14"/>
    </row>
    <row r="1803" spans="1:16" ht="52.15" customHeight="1" x14ac:dyDescent="0.2">
      <c r="A1803" s="367" t="str">
        <f t="shared" si="48"/>
        <v>Макет оружия ВПО-927 ОП СКС</v>
      </c>
      <c r="B1803" s="368"/>
      <c r="C1803" s="368"/>
      <c r="D1803" s="369"/>
      <c r="E1803" s="13">
        <v>2125</v>
      </c>
      <c r="F1803" s="14"/>
      <c r="G1803" s="40"/>
      <c r="H1803" s="40"/>
      <c r="I1803" s="14"/>
      <c r="J1803" s="14"/>
      <c r="K1803" s="14"/>
      <c r="L1803" s="14"/>
      <c r="M1803" s="14"/>
      <c r="N1803" s="14"/>
      <c r="O1803" s="14"/>
      <c r="P1803" s="14"/>
    </row>
    <row r="1804" spans="1:16" ht="52.15" customHeight="1" x14ac:dyDescent="0.2">
      <c r="A1804" s="367" t="str">
        <f t="shared" si="48"/>
        <v>ММГ "АК" Автомат Калашникова</v>
      </c>
      <c r="B1804" s="368"/>
      <c r="C1804" s="368"/>
      <c r="D1804" s="369"/>
      <c r="E1804" s="13">
        <v>2126</v>
      </c>
      <c r="F1804" s="14"/>
      <c r="G1804" s="40"/>
      <c r="H1804" s="40"/>
      <c r="I1804" s="14"/>
      <c r="J1804" s="14"/>
      <c r="K1804" s="14"/>
      <c r="L1804" s="14"/>
      <c r="M1804" s="14"/>
      <c r="N1804" s="14"/>
      <c r="O1804" s="14"/>
      <c r="P1804" s="14"/>
    </row>
    <row r="1805" spans="1:16" ht="52.15" customHeight="1" x14ac:dyDescent="0.2">
      <c r="A1805" s="367" t="str">
        <f t="shared" si="48"/>
        <v>Макет оружия ВПО-927 ОП СКС</v>
      </c>
      <c r="B1805" s="368"/>
      <c r="C1805" s="368"/>
      <c r="D1805" s="369"/>
      <c r="E1805" s="13">
        <v>2127</v>
      </c>
      <c r="F1805" s="14"/>
      <c r="G1805" s="40"/>
      <c r="H1805" s="40"/>
      <c r="I1805" s="14"/>
      <c r="J1805" s="14"/>
      <c r="K1805" s="14"/>
      <c r="L1805" s="14"/>
      <c r="M1805" s="14"/>
      <c r="N1805" s="14"/>
      <c r="O1805" s="14"/>
      <c r="P1805" s="14"/>
    </row>
    <row r="1806" spans="1:16" ht="52.15" customHeight="1" x14ac:dyDescent="0.2">
      <c r="A1806" s="367" t="str">
        <f t="shared" si="48"/>
        <v>ММГ "АК" Автомат Калашникова</v>
      </c>
      <c r="B1806" s="368"/>
      <c r="C1806" s="368"/>
      <c r="D1806" s="369"/>
      <c r="E1806" s="13">
        <v>2128</v>
      </c>
      <c r="F1806" s="14"/>
      <c r="G1806" s="40"/>
      <c r="H1806" s="40"/>
      <c r="I1806" s="14"/>
      <c r="J1806" s="14"/>
      <c r="K1806" s="14"/>
      <c r="L1806" s="14"/>
      <c r="M1806" s="14"/>
      <c r="N1806" s="14"/>
      <c r="O1806" s="14"/>
      <c r="P1806" s="14"/>
    </row>
    <row r="1807" spans="1:16" ht="52.15" customHeight="1" x14ac:dyDescent="0.2">
      <c r="A1807" s="367" t="str">
        <f t="shared" si="48"/>
        <v>Макет оружия ВПО-927 ОП СКС</v>
      </c>
      <c r="B1807" s="368"/>
      <c r="C1807" s="368"/>
      <c r="D1807" s="369"/>
      <c r="E1807" s="13">
        <v>2129</v>
      </c>
      <c r="F1807" s="14"/>
      <c r="G1807" s="40"/>
      <c r="H1807" s="40"/>
      <c r="I1807" s="14"/>
      <c r="J1807" s="14"/>
      <c r="K1807" s="14"/>
      <c r="L1807" s="14"/>
      <c r="M1807" s="14"/>
      <c r="N1807" s="14"/>
      <c r="O1807" s="14"/>
      <c r="P1807" s="14"/>
    </row>
    <row r="1808" spans="1:16" ht="52.15" customHeight="1" x14ac:dyDescent="0.2">
      <c r="A1808" s="367" t="str">
        <f t="shared" si="48"/>
        <v>ММГ "АК" Автомат Калашникова</v>
      </c>
      <c r="B1808" s="368"/>
      <c r="C1808" s="368"/>
      <c r="D1808" s="369"/>
      <c r="E1808" s="13">
        <v>2130</v>
      </c>
      <c r="F1808" s="14"/>
      <c r="G1808" s="40"/>
      <c r="H1808" s="40"/>
      <c r="I1808" s="14"/>
      <c r="J1808" s="14"/>
      <c r="K1808" s="14"/>
      <c r="L1808" s="14"/>
      <c r="M1808" s="14"/>
      <c r="N1808" s="14"/>
      <c r="O1808" s="14"/>
      <c r="P1808" s="14"/>
    </row>
    <row r="1809" spans="1:16" ht="52.15" customHeight="1" x14ac:dyDescent="0.2">
      <c r="A1809" s="367" t="str">
        <f t="shared" si="48"/>
        <v>Макет оружия ВПО-927 ОП СКС</v>
      </c>
      <c r="B1809" s="368"/>
      <c r="C1809" s="368"/>
      <c r="D1809" s="369"/>
      <c r="E1809" s="13">
        <v>2131</v>
      </c>
      <c r="F1809" s="14"/>
      <c r="G1809" s="40"/>
      <c r="H1809" s="40"/>
      <c r="I1809" s="14"/>
      <c r="J1809" s="14"/>
      <c r="K1809" s="14"/>
      <c r="L1809" s="14"/>
      <c r="M1809" s="14"/>
      <c r="N1809" s="14"/>
      <c r="O1809" s="14"/>
      <c r="P1809" s="14"/>
    </row>
    <row r="1810" spans="1:16" ht="52.15" customHeight="1" x14ac:dyDescent="0.2">
      <c r="A1810" s="367" t="str">
        <f t="shared" si="48"/>
        <v>Макет оружия ВПО-927 ОП СКС</v>
      </c>
      <c r="B1810" s="368"/>
      <c r="C1810" s="368"/>
      <c r="D1810" s="369"/>
      <c r="E1810" s="13">
        <v>2132</v>
      </c>
      <c r="F1810" s="14"/>
      <c r="G1810" s="40"/>
      <c r="H1810" s="40"/>
      <c r="I1810" s="14"/>
      <c r="J1810" s="14"/>
      <c r="K1810" s="14"/>
      <c r="L1810" s="14"/>
      <c r="M1810" s="14"/>
      <c r="N1810" s="14"/>
      <c r="O1810" s="14"/>
      <c r="P1810" s="14"/>
    </row>
    <row r="1811" spans="1:16" ht="52.15" customHeight="1" x14ac:dyDescent="0.2">
      <c r="A1811" s="367" t="str">
        <f t="shared" si="48"/>
        <v>Макет оружия ВПО-927 ОП СКС</v>
      </c>
      <c r="B1811" s="368"/>
      <c r="C1811" s="368"/>
      <c r="D1811" s="369"/>
      <c r="E1811" s="13">
        <v>2133</v>
      </c>
      <c r="F1811" s="14"/>
      <c r="G1811" s="40"/>
      <c r="H1811" s="40"/>
      <c r="I1811" s="14"/>
      <c r="J1811" s="14"/>
      <c r="K1811" s="14"/>
      <c r="L1811" s="14"/>
      <c r="M1811" s="14"/>
      <c r="N1811" s="14"/>
      <c r="O1811" s="14"/>
      <c r="P1811" s="14"/>
    </row>
    <row r="1812" spans="1:16" ht="52.15" customHeight="1" x14ac:dyDescent="0.2">
      <c r="A1812" s="367" t="str">
        <f t="shared" si="48"/>
        <v>Макет оружия ВПО-927 ОП СКС</v>
      </c>
      <c r="B1812" s="368"/>
      <c r="C1812" s="368"/>
      <c r="D1812" s="369"/>
      <c r="E1812" s="13">
        <v>2134</v>
      </c>
      <c r="F1812" s="14"/>
      <c r="G1812" s="40"/>
      <c r="H1812" s="40"/>
      <c r="I1812" s="14"/>
      <c r="J1812" s="14"/>
      <c r="K1812" s="14"/>
      <c r="L1812" s="14"/>
      <c r="M1812" s="14"/>
      <c r="N1812" s="14"/>
      <c r="O1812" s="14"/>
      <c r="P1812" s="14"/>
    </row>
    <row r="1813" spans="1:16" ht="52.15" customHeight="1" x14ac:dyDescent="0.2">
      <c r="A1813" s="367" t="str">
        <f t="shared" si="48"/>
        <v>Макет оружия ВПО-913 ОП СКС</v>
      </c>
      <c r="B1813" s="368"/>
      <c r="C1813" s="368"/>
      <c r="D1813" s="369"/>
      <c r="E1813" s="13">
        <v>2135</v>
      </c>
      <c r="F1813" s="14"/>
      <c r="G1813" s="40"/>
      <c r="H1813" s="40"/>
      <c r="I1813" s="14"/>
      <c r="J1813" s="14"/>
      <c r="K1813" s="14"/>
      <c r="L1813" s="14"/>
      <c r="M1813" s="14"/>
      <c r="N1813" s="14"/>
      <c r="O1813" s="14"/>
      <c r="P1813" s="14"/>
    </row>
    <row r="1814" spans="1:16" ht="52.15" customHeight="1" x14ac:dyDescent="0.2">
      <c r="A1814" s="367" t="str">
        <f t="shared" si="48"/>
        <v>Макет оружия ВПО-927 ОП СКС</v>
      </c>
      <c r="B1814" s="368"/>
      <c r="C1814" s="368"/>
      <c r="D1814" s="369"/>
      <c r="E1814" s="13">
        <v>2136</v>
      </c>
      <c r="F1814" s="14"/>
      <c r="G1814" s="40"/>
      <c r="H1814" s="40"/>
      <c r="I1814" s="14"/>
      <c r="J1814" s="14"/>
      <c r="K1814" s="14"/>
      <c r="L1814" s="14"/>
      <c r="M1814" s="14"/>
      <c r="N1814" s="14"/>
      <c r="O1814" s="14"/>
      <c r="P1814" s="14"/>
    </row>
    <row r="1815" spans="1:16" ht="52.15" customHeight="1" x14ac:dyDescent="0.2">
      <c r="A1815" s="367" t="str">
        <f t="shared" si="48"/>
        <v>Макет оружия ВПО-927 ОП СКС</v>
      </c>
      <c r="B1815" s="368"/>
      <c r="C1815" s="368"/>
      <c r="D1815" s="369"/>
      <c r="E1815" s="13">
        <v>2137</v>
      </c>
      <c r="F1815" s="14"/>
      <c r="G1815" s="40"/>
      <c r="H1815" s="40"/>
      <c r="I1815" s="14"/>
      <c r="J1815" s="14"/>
      <c r="K1815" s="14"/>
      <c r="L1815" s="14"/>
      <c r="M1815" s="14"/>
      <c r="N1815" s="14"/>
      <c r="O1815" s="14"/>
      <c r="P1815" s="14"/>
    </row>
    <row r="1816" spans="1:16" ht="52.15" customHeight="1" x14ac:dyDescent="0.2">
      <c r="A1816" s="367" t="str">
        <f t="shared" si="48"/>
        <v>Макет оружия ВПО-927 ОП СКС</v>
      </c>
      <c r="B1816" s="368"/>
      <c r="C1816" s="368"/>
      <c r="D1816" s="369"/>
      <c r="E1816" s="13">
        <v>2138</v>
      </c>
      <c r="F1816" s="14"/>
      <c r="G1816" s="40"/>
      <c r="H1816" s="40"/>
      <c r="I1816" s="14"/>
      <c r="J1816" s="14"/>
      <c r="K1816" s="14"/>
      <c r="L1816" s="14"/>
      <c r="M1816" s="14"/>
      <c r="N1816" s="14"/>
      <c r="O1816" s="14"/>
      <c r="P1816" s="14"/>
    </row>
    <row r="1817" spans="1:16" ht="52.15" customHeight="1" x14ac:dyDescent="0.2">
      <c r="A1817" s="367" t="str">
        <f t="shared" si="48"/>
        <v>Макет оружия ВПО-927 ОП СКС</v>
      </c>
      <c r="B1817" s="368"/>
      <c r="C1817" s="368"/>
      <c r="D1817" s="369"/>
      <c r="E1817" s="13">
        <v>2139</v>
      </c>
      <c r="F1817" s="14"/>
      <c r="G1817" s="40"/>
      <c r="H1817" s="40"/>
      <c r="I1817" s="14"/>
      <c r="J1817" s="14"/>
      <c r="K1817" s="14"/>
      <c r="L1817" s="14"/>
      <c r="M1817" s="14"/>
      <c r="N1817" s="14"/>
      <c r="O1817" s="14"/>
      <c r="P1817" s="14"/>
    </row>
    <row r="1818" spans="1:16" ht="52.15" customHeight="1" x14ac:dyDescent="0.2">
      <c r="A1818" s="367" t="str">
        <f t="shared" si="48"/>
        <v>Макет оружия ВПО-927 ОП СКС</v>
      </c>
      <c r="B1818" s="368"/>
      <c r="C1818" s="368"/>
      <c r="D1818" s="369"/>
      <c r="E1818" s="13">
        <v>2140</v>
      </c>
      <c r="F1818" s="14"/>
      <c r="G1818" s="40"/>
      <c r="H1818" s="40"/>
      <c r="I1818" s="14"/>
      <c r="J1818" s="14"/>
      <c r="K1818" s="14"/>
      <c r="L1818" s="14"/>
      <c r="M1818" s="14"/>
      <c r="N1818" s="14"/>
      <c r="O1818" s="14"/>
      <c r="P1818" s="14"/>
    </row>
    <row r="1819" spans="1:16" ht="52.15" customHeight="1" x14ac:dyDescent="0.2">
      <c r="A1819" s="367" t="str">
        <f t="shared" si="48"/>
        <v>Комплект шлагбаума ASB6000</v>
      </c>
      <c r="B1819" s="368"/>
      <c r="C1819" s="368"/>
      <c r="D1819" s="369"/>
      <c r="E1819" s="13">
        <v>2141</v>
      </c>
      <c r="F1819" s="14"/>
      <c r="G1819" s="40"/>
      <c r="H1819" s="40"/>
      <c r="I1819" s="14"/>
      <c r="J1819" s="14"/>
      <c r="K1819" s="14"/>
      <c r="L1819" s="14"/>
      <c r="M1819" s="14"/>
      <c r="N1819" s="14"/>
      <c r="O1819" s="14"/>
      <c r="P1819" s="14"/>
    </row>
    <row r="1820" spans="1:16" ht="52.15" customHeight="1" x14ac:dyDescent="0.2">
      <c r="A1820" s="367" t="str">
        <f t="shared" si="48"/>
        <v>МФУ лазерный Pantum M6607NW</v>
      </c>
      <c r="B1820" s="368"/>
      <c r="C1820" s="368"/>
      <c r="D1820" s="369"/>
      <c r="E1820" s="13">
        <v>2142</v>
      </c>
      <c r="F1820" s="14"/>
      <c r="G1820" s="40"/>
      <c r="H1820" s="40"/>
      <c r="I1820" s="14"/>
      <c r="J1820" s="14"/>
      <c r="K1820" s="14"/>
      <c r="L1820" s="14"/>
      <c r="M1820" s="14"/>
      <c r="N1820" s="14"/>
      <c r="O1820" s="14"/>
      <c r="P1820" s="14"/>
    </row>
    <row r="1821" spans="1:16" ht="52.15" customHeight="1" x14ac:dyDescent="0.2">
      <c r="A1821" s="367" t="str">
        <f t="shared" si="48"/>
        <v>ККТ Меркурий-115 Ф он-лайн с GSM и WI-FI</v>
      </c>
      <c r="B1821" s="368"/>
      <c r="C1821" s="368"/>
      <c r="D1821" s="369"/>
      <c r="E1821" s="13">
        <v>2143</v>
      </c>
      <c r="F1821" s="14"/>
      <c r="G1821" s="40"/>
      <c r="H1821" s="40"/>
      <c r="I1821" s="14"/>
      <c r="J1821" s="14"/>
      <c r="K1821" s="14"/>
      <c r="L1821" s="14"/>
      <c r="M1821" s="14"/>
      <c r="N1821" s="14"/>
      <c r="O1821" s="14"/>
      <c r="P1821" s="14"/>
    </row>
    <row r="1822" spans="1:16" ht="52.15" customHeight="1" x14ac:dyDescent="0.2">
      <c r="A1822" s="367" t="str">
        <f t="shared" si="48"/>
        <v>МФУ HP Laser 137fnw (Принтер/Сканер/Копир/Факс А4 1200х1200 dpi 20ppm ADF Wi-Fi Ethernet USB) EU/CN</v>
      </c>
      <c r="B1822" s="368"/>
      <c r="C1822" s="368"/>
      <c r="D1822" s="369"/>
      <c r="E1822" s="13">
        <v>2144</v>
      </c>
      <c r="F1822" s="14"/>
      <c r="G1822" s="40"/>
      <c r="H1822" s="40"/>
      <c r="I1822" s="14"/>
      <c r="J1822" s="14"/>
      <c r="K1822" s="14"/>
      <c r="L1822" s="14"/>
      <c r="M1822" s="14"/>
      <c r="N1822" s="14"/>
      <c r="O1822" s="14"/>
      <c r="P1822" s="14"/>
    </row>
    <row r="1823" spans="1:16" ht="52.15" customHeight="1" x14ac:dyDescent="0.2">
      <c r="A1823" s="367" t="str">
        <f t="shared" si="48"/>
        <v>ПК НР Pro A MT Ryzen 3 Pro 2200G/8GB/1TB/DOS/Black</v>
      </c>
      <c r="B1823" s="368"/>
      <c r="C1823" s="368"/>
      <c r="D1823" s="369"/>
      <c r="E1823" s="13">
        <v>2145</v>
      </c>
      <c r="F1823" s="14"/>
      <c r="G1823" s="40"/>
      <c r="H1823" s="40"/>
      <c r="I1823" s="14"/>
      <c r="J1823" s="14"/>
      <c r="K1823" s="14"/>
      <c r="L1823" s="14"/>
      <c r="M1823" s="14"/>
      <c r="N1823" s="14"/>
      <c r="O1823" s="14"/>
      <c r="P1823" s="14"/>
    </row>
    <row r="1824" spans="1:16" ht="52.15" customHeight="1" x14ac:dyDescent="0.2">
      <c r="A1824" s="367" t="str">
        <f t="shared" si="48"/>
        <v>МФУ лазерный Pantum M6500W черно-белая печать А4</v>
      </c>
      <c r="B1824" s="368"/>
      <c r="C1824" s="368"/>
      <c r="D1824" s="369"/>
      <c r="E1824" s="13">
        <v>2146</v>
      </c>
      <c r="F1824" s="14"/>
      <c r="G1824" s="40"/>
      <c r="H1824" s="40"/>
      <c r="I1824" s="14"/>
      <c r="J1824" s="14"/>
      <c r="K1824" s="14"/>
      <c r="L1824" s="14"/>
      <c r="M1824" s="14"/>
      <c r="N1824" s="14"/>
      <c r="O1824" s="14"/>
      <c r="P1824" s="14"/>
    </row>
    <row r="1825" spans="1:16" ht="52.15" customHeight="1" x14ac:dyDescent="0.2">
      <c r="A1825" s="367" t="str">
        <f t="shared" si="48"/>
        <v>Телевизор TCL 55P637 4K Smart</v>
      </c>
      <c r="B1825" s="368"/>
      <c r="C1825" s="368"/>
      <c r="D1825" s="369"/>
      <c r="E1825" s="13">
        <v>2147</v>
      </c>
      <c r="F1825" s="14"/>
      <c r="G1825" s="40"/>
      <c r="H1825" s="40"/>
      <c r="I1825" s="14"/>
      <c r="J1825" s="14"/>
      <c r="K1825" s="14"/>
      <c r="L1825" s="14"/>
      <c r="M1825" s="14"/>
      <c r="N1825" s="14"/>
      <c r="O1825" s="14"/>
      <c r="P1825" s="14"/>
    </row>
    <row r="1826" spans="1:16" ht="52.15" customHeight="1" x14ac:dyDescent="0.2">
      <c r="A1826" s="367" t="str">
        <f t="shared" si="48"/>
        <v>Макет массогабаритный ВПО-911 АКМ</v>
      </c>
      <c r="B1826" s="368"/>
      <c r="C1826" s="368"/>
      <c r="D1826" s="369"/>
      <c r="E1826" s="13">
        <v>2148</v>
      </c>
      <c r="F1826" s="14"/>
      <c r="G1826" s="40"/>
      <c r="H1826" s="40"/>
      <c r="I1826" s="14"/>
      <c r="J1826" s="14"/>
      <c r="K1826" s="14"/>
      <c r="L1826" s="14"/>
      <c r="M1826" s="14"/>
      <c r="N1826" s="14"/>
      <c r="O1826" s="14"/>
      <c r="P1826" s="14"/>
    </row>
    <row r="1827" spans="1:16" ht="52.15" customHeight="1" x14ac:dyDescent="0.2">
      <c r="A1827" s="367" t="str">
        <f t="shared" si="48"/>
        <v>Макет массогабаритный ВПО-911 АКМ</v>
      </c>
      <c r="B1827" s="368"/>
      <c r="C1827" s="368"/>
      <c r="D1827" s="369"/>
      <c r="E1827" s="13">
        <v>2149</v>
      </c>
      <c r="F1827" s="14"/>
      <c r="G1827" s="40"/>
      <c r="H1827" s="40"/>
      <c r="I1827" s="14"/>
      <c r="J1827" s="14"/>
      <c r="K1827" s="14"/>
      <c r="L1827" s="14"/>
      <c r="M1827" s="14"/>
      <c r="N1827" s="14"/>
      <c r="O1827" s="14"/>
      <c r="P1827" s="14"/>
    </row>
    <row r="1828" spans="1:16" ht="52.15" customHeight="1" x14ac:dyDescent="0.2">
      <c r="A1828" s="367" t="str">
        <f t="shared" si="48"/>
        <v>Макет массогабаритный ВПО-911 АКМ</v>
      </c>
      <c r="B1828" s="368"/>
      <c r="C1828" s="368"/>
      <c r="D1828" s="369"/>
      <c r="E1828" s="13">
        <v>2150</v>
      </c>
      <c r="F1828" s="14"/>
      <c r="G1828" s="40"/>
      <c r="H1828" s="40"/>
      <c r="I1828" s="14"/>
      <c r="J1828" s="14"/>
      <c r="K1828" s="14"/>
      <c r="L1828" s="14"/>
      <c r="M1828" s="14"/>
      <c r="N1828" s="14"/>
      <c r="O1828" s="14"/>
      <c r="P1828" s="14"/>
    </row>
    <row r="1829" spans="1:16" ht="52.15" customHeight="1" x14ac:dyDescent="0.2">
      <c r="A1829" s="367" t="str">
        <f t="shared" si="48"/>
        <v>Макет массогабаритный ВПО-911 АКМ</v>
      </c>
      <c r="B1829" s="368"/>
      <c r="C1829" s="368"/>
      <c r="D1829" s="369"/>
      <c r="E1829" s="13">
        <v>2151</v>
      </c>
      <c r="F1829" s="14"/>
      <c r="G1829" s="40"/>
      <c r="H1829" s="40"/>
      <c r="I1829" s="14"/>
      <c r="J1829" s="14"/>
      <c r="K1829" s="14"/>
      <c r="L1829" s="14"/>
      <c r="M1829" s="14"/>
      <c r="N1829" s="14"/>
      <c r="O1829" s="14"/>
      <c r="P1829" s="14"/>
    </row>
    <row r="1830" spans="1:16" ht="52.15" customHeight="1" x14ac:dyDescent="0.2">
      <c r="A1830" s="367" t="str">
        <f t="shared" si="48"/>
        <v>ММГ ВПО-911К АКМ (макет Калашникова)</v>
      </c>
      <c r="B1830" s="368"/>
      <c r="C1830" s="368"/>
      <c r="D1830" s="369"/>
      <c r="E1830" s="13">
        <v>2152</v>
      </c>
      <c r="F1830" s="14"/>
      <c r="G1830" s="40"/>
      <c r="H1830" s="40"/>
      <c r="I1830" s="14"/>
      <c r="J1830" s="14"/>
      <c r="K1830" s="14"/>
      <c r="L1830" s="14"/>
      <c r="M1830" s="14"/>
      <c r="N1830" s="14"/>
      <c r="O1830" s="14"/>
      <c r="P1830" s="14"/>
    </row>
    <row r="1831" spans="1:16" ht="52.15" customHeight="1" x14ac:dyDescent="0.2">
      <c r="A1831" s="367" t="str">
        <f t="shared" si="48"/>
        <v>ММГ ВПО-911К АКМ (макет Калашникова)</v>
      </c>
      <c r="B1831" s="368"/>
      <c r="C1831" s="368"/>
      <c r="D1831" s="369"/>
      <c r="E1831" s="13">
        <v>2153</v>
      </c>
      <c r="F1831" s="14"/>
      <c r="G1831" s="40"/>
      <c r="H1831" s="40"/>
      <c r="I1831" s="14"/>
      <c r="J1831" s="14"/>
      <c r="K1831" s="14"/>
      <c r="L1831" s="14"/>
      <c r="M1831" s="14"/>
      <c r="N1831" s="14"/>
      <c r="O1831" s="14"/>
      <c r="P1831" s="14"/>
    </row>
    <row r="1832" spans="1:16" ht="52.15" customHeight="1" x14ac:dyDescent="0.2">
      <c r="A1832" s="367" t="str">
        <f t="shared" si="48"/>
        <v>ММГ ВПО-911К АКМ (макет Калашникова)</v>
      </c>
      <c r="B1832" s="368"/>
      <c r="C1832" s="368"/>
      <c r="D1832" s="369"/>
      <c r="E1832" s="13">
        <v>2154</v>
      </c>
      <c r="F1832" s="14"/>
      <c r="G1832" s="40"/>
      <c r="H1832" s="40"/>
      <c r="I1832" s="14"/>
      <c r="J1832" s="14"/>
      <c r="K1832" s="14"/>
      <c r="L1832" s="14"/>
      <c r="M1832" s="14"/>
      <c r="N1832" s="14"/>
      <c r="O1832" s="14"/>
      <c r="P1832" s="14"/>
    </row>
    <row r="1833" spans="1:16" ht="52.15" customHeight="1" x14ac:dyDescent="0.2">
      <c r="A1833" s="367" t="str">
        <f t="shared" si="48"/>
        <v>ВПО-926-СХ (РПК)</v>
      </c>
      <c r="B1833" s="368"/>
      <c r="C1833" s="368"/>
      <c r="D1833" s="369"/>
      <c r="E1833" s="13">
        <v>2155</v>
      </c>
      <c r="F1833" s="14"/>
      <c r="G1833" s="40"/>
      <c r="H1833" s="40"/>
      <c r="I1833" s="14"/>
      <c r="J1833" s="14"/>
      <c r="K1833" s="14"/>
      <c r="L1833" s="14"/>
      <c r="M1833" s="14"/>
      <c r="N1833" s="14"/>
      <c r="O1833" s="14"/>
      <c r="P1833" s="14"/>
    </row>
    <row r="1834" spans="1:16" ht="52.15" customHeight="1" x14ac:dyDescent="0.2">
      <c r="A1834" s="367" t="str">
        <f t="shared" si="48"/>
        <v>Макет массогабаритный ВПО-911 АКМ</v>
      </c>
      <c r="B1834" s="368"/>
      <c r="C1834" s="368"/>
      <c r="D1834" s="369"/>
      <c r="E1834" s="13">
        <v>2156</v>
      </c>
      <c r="F1834" s="14"/>
      <c r="G1834" s="40"/>
      <c r="H1834" s="40"/>
      <c r="I1834" s="14"/>
      <c r="J1834" s="14"/>
      <c r="K1834" s="14"/>
      <c r="L1834" s="14"/>
      <c r="M1834" s="14"/>
      <c r="N1834" s="14"/>
      <c r="O1834" s="14"/>
      <c r="P1834" s="14"/>
    </row>
    <row r="1835" spans="1:16" ht="52.15" customHeight="1" x14ac:dyDescent="0.2">
      <c r="A1835" s="367" t="str">
        <f t="shared" si="48"/>
        <v>ВПО-925-СХ (АКМ)</v>
      </c>
      <c r="B1835" s="368"/>
      <c r="C1835" s="368"/>
      <c r="D1835" s="369"/>
      <c r="E1835" s="13">
        <v>2157</v>
      </c>
      <c r="F1835" s="14"/>
      <c r="G1835" s="40"/>
      <c r="H1835" s="40"/>
      <c r="I1835" s="14"/>
      <c r="J1835" s="14"/>
      <c r="K1835" s="14"/>
      <c r="L1835" s="14"/>
      <c r="M1835" s="14"/>
      <c r="N1835" s="14"/>
      <c r="O1835" s="14"/>
      <c r="P1835" s="14"/>
    </row>
    <row r="1836" spans="1:16" ht="52.15" customHeight="1" x14ac:dyDescent="0.2">
      <c r="A1836" s="367" t="str">
        <f t="shared" si="48"/>
        <v>ММГ ВПО-911 АКМ</v>
      </c>
      <c r="B1836" s="368"/>
      <c r="C1836" s="368"/>
      <c r="D1836" s="369"/>
      <c r="E1836" s="13">
        <v>2158</v>
      </c>
      <c r="F1836" s="14"/>
      <c r="G1836" s="40"/>
      <c r="H1836" s="40"/>
      <c r="I1836" s="14"/>
      <c r="J1836" s="14"/>
      <c r="K1836" s="14"/>
      <c r="L1836" s="14"/>
      <c r="M1836" s="14"/>
      <c r="N1836" s="14"/>
      <c r="O1836" s="14"/>
      <c r="P1836" s="14"/>
    </row>
    <row r="1837" spans="1:16" ht="52.15" customHeight="1" x14ac:dyDescent="0.2">
      <c r="A1837" s="367" t="str">
        <f t="shared" si="48"/>
        <v>Behringer B112D-Активная акуст.система 1*12,1*1,35 1000ВТ</v>
      </c>
      <c r="B1837" s="368"/>
      <c r="C1837" s="368"/>
      <c r="D1837" s="369"/>
      <c r="E1837" s="13">
        <v>2159</v>
      </c>
      <c r="F1837" s="14"/>
      <c r="G1837" s="40"/>
      <c r="H1837" s="40"/>
      <c r="I1837" s="14"/>
      <c r="J1837" s="14"/>
      <c r="K1837" s="14"/>
      <c r="L1837" s="14"/>
      <c r="M1837" s="14"/>
      <c r="N1837" s="14"/>
      <c r="O1837" s="14"/>
      <c r="P1837" s="14"/>
    </row>
    <row r="1838" spans="1:16" ht="52.15" customHeight="1" x14ac:dyDescent="0.2">
      <c r="A1838" s="367" t="str">
        <f t="shared" si="48"/>
        <v>ММГ ВПО-911 АКМ</v>
      </c>
      <c r="B1838" s="368"/>
      <c r="C1838" s="368"/>
      <c r="D1838" s="369"/>
      <c r="E1838" s="13">
        <v>2160</v>
      </c>
      <c r="F1838" s="14"/>
      <c r="G1838" s="40"/>
      <c r="H1838" s="40"/>
      <c r="I1838" s="14"/>
      <c r="J1838" s="14"/>
      <c r="K1838" s="14"/>
      <c r="L1838" s="14"/>
      <c r="M1838" s="14"/>
      <c r="N1838" s="14"/>
      <c r="O1838" s="14"/>
      <c r="P1838" s="14"/>
    </row>
    <row r="1839" spans="1:16" ht="52.15" customHeight="1" x14ac:dyDescent="0.2">
      <c r="A1839" s="367" t="str">
        <f t="shared" si="48"/>
        <v>ММГ ВПО-911 АКМ</v>
      </c>
      <c r="B1839" s="368"/>
      <c r="C1839" s="368"/>
      <c r="D1839" s="369"/>
      <c r="E1839" s="13">
        <v>2161</v>
      </c>
      <c r="F1839" s="14"/>
      <c r="G1839" s="40"/>
      <c r="H1839" s="40"/>
      <c r="I1839" s="14"/>
      <c r="J1839" s="14"/>
      <c r="K1839" s="14"/>
      <c r="L1839" s="14"/>
      <c r="M1839" s="14"/>
      <c r="N1839" s="14"/>
      <c r="O1839" s="14"/>
      <c r="P1839" s="14"/>
    </row>
    <row r="1840" spans="1:16" ht="52.15" customHeight="1" x14ac:dyDescent="0.2">
      <c r="A1840" s="367" t="str">
        <f t="shared" si="48"/>
        <v>ММГ ВПО-911 АКМ</v>
      </c>
      <c r="B1840" s="368"/>
      <c r="C1840" s="368"/>
      <c r="D1840" s="369"/>
      <c r="E1840" s="13">
        <v>2162</v>
      </c>
      <c r="F1840" s="14"/>
      <c r="G1840" s="40"/>
      <c r="H1840" s="40"/>
      <c r="I1840" s="14"/>
      <c r="J1840" s="14"/>
      <c r="K1840" s="14"/>
      <c r="L1840" s="14"/>
      <c r="M1840" s="14"/>
      <c r="N1840" s="14"/>
      <c r="O1840" s="14"/>
      <c r="P1840" s="14"/>
    </row>
    <row r="1841" spans="1:16" ht="52.15" customHeight="1" x14ac:dyDescent="0.2">
      <c r="A1841" s="367" t="str">
        <f t="shared" si="48"/>
        <v>Behringer B112D-Активная акуст.система 1*12,1*1,35 1000ВТ</v>
      </c>
      <c r="B1841" s="368"/>
      <c r="C1841" s="368"/>
      <c r="D1841" s="369"/>
      <c r="E1841" s="13">
        <v>2163</v>
      </c>
      <c r="F1841" s="14"/>
      <c r="G1841" s="40"/>
      <c r="H1841" s="40"/>
      <c r="I1841" s="14"/>
      <c r="J1841" s="14"/>
      <c r="K1841" s="14"/>
      <c r="L1841" s="14"/>
      <c r="M1841" s="14"/>
      <c r="N1841" s="14"/>
      <c r="O1841" s="14"/>
      <c r="P1841" s="14"/>
    </row>
    <row r="1842" spans="1:16" ht="52.15" customHeight="1" x14ac:dyDescent="0.2">
      <c r="A1842" s="367" t="str">
        <f t="shared" si="48"/>
        <v>ММГ ВПО-911 АКМ</v>
      </c>
      <c r="B1842" s="368"/>
      <c r="C1842" s="368"/>
      <c r="D1842" s="369"/>
      <c r="E1842" s="13">
        <v>2164</v>
      </c>
      <c r="F1842" s="14"/>
      <c r="G1842" s="40"/>
      <c r="H1842" s="40"/>
      <c r="I1842" s="14"/>
      <c r="J1842" s="14"/>
      <c r="K1842" s="14"/>
      <c r="L1842" s="14"/>
      <c r="M1842" s="14"/>
      <c r="N1842" s="14"/>
      <c r="O1842" s="14"/>
      <c r="P1842" s="14"/>
    </row>
    <row r="1843" spans="1:16" ht="52.15" customHeight="1" x14ac:dyDescent="0.2">
      <c r="A1843" s="367" t="str">
        <f t="shared" si="48"/>
        <v>ММГ  АК-12 СУ</v>
      </c>
      <c r="B1843" s="368"/>
      <c r="C1843" s="368"/>
      <c r="D1843" s="369"/>
      <c r="E1843" s="13">
        <v>2165</v>
      </c>
      <c r="F1843" s="14"/>
      <c r="G1843" s="40"/>
      <c r="H1843" s="40"/>
      <c r="I1843" s="14"/>
      <c r="J1843" s="14"/>
      <c r="K1843" s="14"/>
      <c r="L1843" s="14"/>
      <c r="M1843" s="14"/>
      <c r="N1843" s="14"/>
      <c r="O1843" s="14"/>
      <c r="P1843" s="14"/>
    </row>
    <row r="1844" spans="1:16" ht="52.15" customHeight="1" x14ac:dyDescent="0.2">
      <c r="A1844" s="367" t="str">
        <f t="shared" si="48"/>
        <v>ВПО-925-СХ (АКМ)</v>
      </c>
      <c r="B1844" s="368"/>
      <c r="C1844" s="368"/>
      <c r="D1844" s="369"/>
      <c r="E1844" s="13">
        <v>2166</v>
      </c>
      <c r="F1844" s="14"/>
      <c r="G1844" s="40"/>
      <c r="H1844" s="40"/>
      <c r="I1844" s="14"/>
      <c r="J1844" s="14"/>
      <c r="K1844" s="14"/>
      <c r="L1844" s="14"/>
      <c r="M1844" s="14"/>
      <c r="N1844" s="14"/>
      <c r="O1844" s="14"/>
      <c r="P1844" s="14"/>
    </row>
    <row r="1845" spans="1:16" ht="52.15" customHeight="1" x14ac:dyDescent="0.2">
      <c r="A1845" s="367" t="str">
        <f t="shared" si="48"/>
        <v>Смартфон Samsung Galaxy S23+5G 8/256Gb,SM-S916B, черный фантом</v>
      </c>
      <c r="B1845" s="368"/>
      <c r="C1845" s="368"/>
      <c r="D1845" s="369"/>
      <c r="E1845" s="13">
        <v>2167</v>
      </c>
      <c r="F1845" s="14"/>
      <c r="G1845" s="40"/>
      <c r="H1845" s="40"/>
      <c r="I1845" s="14"/>
      <c r="J1845" s="14"/>
      <c r="K1845" s="14"/>
      <c r="L1845" s="14"/>
      <c r="M1845" s="14"/>
      <c r="N1845" s="14"/>
      <c r="O1845" s="14"/>
      <c r="P1845" s="14"/>
    </row>
    <row r="1846" spans="1:16" ht="52.15" customHeight="1" x14ac:dyDescent="0.2">
      <c r="A1846" s="367" t="str">
        <f t="shared" si="48"/>
        <v>Лазерный пистолет PSS ПМ</v>
      </c>
      <c r="B1846" s="368"/>
      <c r="C1846" s="368"/>
      <c r="D1846" s="369"/>
      <c r="E1846" s="13">
        <v>2168</v>
      </c>
      <c r="F1846" s="14"/>
      <c r="G1846" s="40"/>
      <c r="H1846" s="40"/>
      <c r="I1846" s="14"/>
      <c r="J1846" s="14"/>
      <c r="K1846" s="14"/>
      <c r="L1846" s="14"/>
      <c r="M1846" s="14"/>
      <c r="N1846" s="14"/>
      <c r="O1846" s="14"/>
      <c r="P1846" s="14"/>
    </row>
    <row r="1847" spans="1:16" ht="52.15" customHeight="1" x14ac:dyDescent="0.2">
      <c r="A1847" s="367" t="str">
        <f t="shared" si="48"/>
        <v>Лазерный автомат PSS АК-74</v>
      </c>
      <c r="B1847" s="368"/>
      <c r="C1847" s="368"/>
      <c r="D1847" s="369"/>
      <c r="E1847" s="13">
        <v>2169</v>
      </c>
      <c r="F1847" s="14"/>
      <c r="G1847" s="40"/>
      <c r="H1847" s="40"/>
      <c r="I1847" s="14"/>
      <c r="J1847" s="14"/>
      <c r="K1847" s="14"/>
      <c r="L1847" s="14"/>
      <c r="M1847" s="14"/>
      <c r="N1847" s="14"/>
      <c r="O1847" s="14"/>
      <c r="P1847" s="14"/>
    </row>
    <row r="1848" spans="1:16" ht="52.15" customHeight="1" x14ac:dyDescent="0.2">
      <c r="A1848" s="367" t="str">
        <f t="shared" si="48"/>
        <v>Проектор мультимедийный</v>
      </c>
      <c r="B1848" s="368"/>
      <c r="C1848" s="368"/>
      <c r="D1848" s="369"/>
      <c r="E1848" s="13">
        <v>2170</v>
      </c>
      <c r="F1848" s="14"/>
      <c r="G1848" s="40"/>
      <c r="H1848" s="40"/>
      <c r="I1848" s="14"/>
      <c r="J1848" s="14"/>
      <c r="K1848" s="14"/>
      <c r="L1848" s="14"/>
      <c r="M1848" s="14"/>
      <c r="N1848" s="14"/>
      <c r="O1848" s="14"/>
      <c r="P1848" s="14"/>
    </row>
    <row r="1849" spans="1:16" ht="52.15" customHeight="1" x14ac:dyDescent="0.2">
      <c r="A1849" s="367" t="str">
        <f t="shared" si="48"/>
        <v>Экран для проектора 2*1,5</v>
      </c>
      <c r="B1849" s="368"/>
      <c r="C1849" s="368"/>
      <c r="D1849" s="369"/>
      <c r="E1849" s="13">
        <v>2171</v>
      </c>
      <c r="F1849" s="14"/>
      <c r="G1849" s="40"/>
      <c r="H1849" s="40"/>
      <c r="I1849" s="14"/>
      <c r="J1849" s="14"/>
      <c r="K1849" s="14"/>
      <c r="L1849" s="14"/>
      <c r="M1849" s="14"/>
      <c r="N1849" s="14"/>
      <c r="O1849" s="14"/>
      <c r="P1849" s="14"/>
    </row>
    <row r="1850" spans="1:16" ht="52.15" customHeight="1" x14ac:dyDescent="0.2">
      <c r="A1850" s="367" t="str">
        <f t="shared" si="48"/>
        <v>Акустическая система 50ВТ</v>
      </c>
      <c r="B1850" s="368"/>
      <c r="C1850" s="368"/>
      <c r="D1850" s="369"/>
      <c r="E1850" s="13">
        <v>2172</v>
      </c>
      <c r="F1850" s="14"/>
      <c r="G1850" s="40"/>
      <c r="H1850" s="40"/>
      <c r="I1850" s="14"/>
      <c r="J1850" s="14"/>
      <c r="K1850" s="14"/>
      <c r="L1850" s="14"/>
      <c r="M1850" s="14"/>
      <c r="N1850" s="14"/>
      <c r="O1850" s="14"/>
      <c r="P1850" s="14"/>
    </row>
    <row r="1851" spans="1:16" ht="52.15" customHeight="1" x14ac:dyDescent="0.2">
      <c r="A1851" s="367" t="str">
        <f t="shared" si="48"/>
        <v>Игровой комплект АК-25 Хищник</v>
      </c>
      <c r="B1851" s="368"/>
      <c r="C1851" s="368"/>
      <c r="D1851" s="369"/>
      <c r="E1851" s="13">
        <v>2173</v>
      </c>
      <c r="F1851" s="14"/>
      <c r="G1851" s="40"/>
      <c r="H1851" s="40"/>
      <c r="I1851" s="14"/>
      <c r="J1851" s="14"/>
      <c r="K1851" s="14"/>
      <c r="L1851" s="14"/>
      <c r="M1851" s="14"/>
      <c r="N1851" s="14"/>
      <c r="O1851" s="14"/>
      <c r="P1851" s="14"/>
    </row>
    <row r="1852" spans="1:16" ht="52.15" customHeight="1" x14ac:dyDescent="0.2">
      <c r="A1852" s="367" t="str">
        <f t="shared" si="48"/>
        <v>Игровой комплект АК-15 РАТНИК</v>
      </c>
      <c r="B1852" s="368"/>
      <c r="C1852" s="368"/>
      <c r="D1852" s="369"/>
      <c r="E1852" s="13">
        <v>2174</v>
      </c>
      <c r="F1852" s="14"/>
      <c r="G1852" s="40"/>
      <c r="H1852" s="40"/>
      <c r="I1852" s="14"/>
      <c r="J1852" s="14"/>
      <c r="K1852" s="14"/>
      <c r="L1852" s="14"/>
      <c r="M1852" s="14"/>
      <c r="N1852" s="14"/>
      <c r="O1852" s="14"/>
      <c r="P1852" s="14"/>
    </row>
    <row r="1853" spans="1:16" ht="52.15" customHeight="1" x14ac:dyDescent="0.2">
      <c r="A1853" s="367" t="str">
        <f t="shared" ref="A1853:A1916" si="49">A1074</f>
        <v>Активная акустическая система Audiocenter MA12 с DSP и Bluetooth, 1600Вт, SPL max 131дБ, дисперсия 80х50, 345х610х352мм, 14 кг</v>
      </c>
      <c r="B1853" s="368"/>
      <c r="C1853" s="368"/>
      <c r="D1853" s="369"/>
      <c r="E1853" s="13">
        <v>2175</v>
      </c>
      <c r="F1853" s="14"/>
      <c r="G1853" s="40"/>
      <c r="H1853" s="40"/>
      <c r="I1853" s="14"/>
      <c r="J1853" s="14"/>
      <c r="K1853" s="14"/>
      <c r="L1853" s="14"/>
      <c r="M1853" s="14"/>
      <c r="N1853" s="14"/>
      <c r="O1853" s="14"/>
      <c r="P1853" s="14"/>
    </row>
    <row r="1854" spans="1:16" ht="52.15" customHeight="1" x14ac:dyDescent="0.2">
      <c r="A1854" s="367" t="str">
        <f t="shared" si="49"/>
        <v>Микшер Behringer Xenyx QX1832USB, 18 каналов, USB/аудио интерфейс, мик предусил и компр, 9EQ</v>
      </c>
      <c r="B1854" s="368"/>
      <c r="C1854" s="368"/>
      <c r="D1854" s="369"/>
      <c r="E1854" s="13">
        <v>2176</v>
      </c>
      <c r="F1854" s="14"/>
      <c r="G1854" s="40"/>
      <c r="H1854" s="40"/>
      <c r="I1854" s="14"/>
      <c r="J1854" s="14"/>
      <c r="K1854" s="14"/>
      <c r="L1854" s="14"/>
      <c r="M1854" s="14"/>
      <c r="N1854" s="14"/>
      <c r="O1854" s="14"/>
      <c r="P1854" s="14"/>
    </row>
    <row r="1855" spans="1:16" ht="52.15" customHeight="1" x14ac:dyDescent="0.2">
      <c r="A1855" s="367" t="str">
        <f t="shared" si="49"/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1855" s="368"/>
      <c r="C1855" s="368"/>
      <c r="D1855" s="369"/>
      <c r="E1855" s="13">
        <v>2177</v>
      </c>
      <c r="F1855" s="14"/>
      <c r="G1855" s="40"/>
      <c r="H1855" s="40"/>
      <c r="I1855" s="14"/>
      <c r="J1855" s="14"/>
      <c r="K1855" s="14"/>
      <c r="L1855" s="14"/>
      <c r="M1855" s="14"/>
      <c r="N1855" s="14"/>
      <c r="O1855" s="14"/>
      <c r="P1855" s="14"/>
    </row>
    <row r="1856" spans="1:16" ht="52.15" customHeight="1" x14ac:dyDescent="0.2">
      <c r="A1856" s="367" t="str">
        <f t="shared" si="49"/>
        <v>Активная акустическая система Audiocenter MA12 с DSP и Bluetooth, 1600Вт, SPL max 131дБ, дисперсия 80х50, 345х610х352мм, 14 кг</v>
      </c>
      <c r="B1856" s="368"/>
      <c r="C1856" s="368"/>
      <c r="D1856" s="369"/>
      <c r="E1856" s="13">
        <v>2178</v>
      </c>
      <c r="F1856" s="14"/>
      <c r="G1856" s="40"/>
      <c r="H1856" s="40"/>
      <c r="I1856" s="14"/>
      <c r="J1856" s="14"/>
      <c r="K1856" s="14"/>
      <c r="L1856" s="14"/>
      <c r="M1856" s="14"/>
      <c r="N1856" s="14"/>
      <c r="O1856" s="14"/>
      <c r="P1856" s="14"/>
    </row>
    <row r="1857" spans="1:16" ht="52.15" customHeight="1" x14ac:dyDescent="0.2">
      <c r="A1857" s="367" t="str">
        <f t="shared" si="49"/>
        <v>Игровой комплект АК-25 Хищник</v>
      </c>
      <c r="B1857" s="368"/>
      <c r="C1857" s="368"/>
      <c r="D1857" s="369"/>
      <c r="E1857" s="13">
        <v>2179</v>
      </c>
      <c r="F1857" s="14"/>
      <c r="G1857" s="40"/>
      <c r="H1857" s="40"/>
      <c r="I1857" s="14"/>
      <c r="J1857" s="14"/>
      <c r="K1857" s="14"/>
      <c r="L1857" s="14"/>
      <c r="M1857" s="14"/>
      <c r="N1857" s="14"/>
      <c r="O1857" s="14"/>
      <c r="P1857" s="14"/>
    </row>
    <row r="1858" spans="1:16" ht="52.15" customHeight="1" x14ac:dyDescent="0.2">
      <c r="A1858" s="367" t="str">
        <f t="shared" si="49"/>
        <v>Игровой комплект АК-25 Хищник</v>
      </c>
      <c r="B1858" s="368"/>
      <c r="C1858" s="368"/>
      <c r="D1858" s="369"/>
      <c r="E1858" s="13">
        <v>2180</v>
      </c>
      <c r="F1858" s="14"/>
      <c r="G1858" s="40"/>
      <c r="H1858" s="40"/>
      <c r="I1858" s="14"/>
      <c r="J1858" s="14"/>
      <c r="K1858" s="14"/>
      <c r="L1858" s="14"/>
      <c r="M1858" s="14"/>
      <c r="N1858" s="14"/>
      <c r="O1858" s="14"/>
      <c r="P1858" s="14"/>
    </row>
    <row r="1859" spans="1:16" ht="52.15" customHeight="1" x14ac:dyDescent="0.2">
      <c r="A1859" s="367" t="str">
        <f t="shared" si="49"/>
        <v>Игровой комплект АК-25 Хищник</v>
      </c>
      <c r="B1859" s="368"/>
      <c r="C1859" s="368"/>
      <c r="D1859" s="369"/>
      <c r="E1859" s="13">
        <v>2181</v>
      </c>
      <c r="F1859" s="14"/>
      <c r="G1859" s="40"/>
      <c r="H1859" s="40"/>
      <c r="I1859" s="14"/>
      <c r="J1859" s="14"/>
      <c r="K1859" s="14"/>
      <c r="L1859" s="14"/>
      <c r="M1859" s="14"/>
      <c r="N1859" s="14"/>
      <c r="O1859" s="14"/>
      <c r="P1859" s="14"/>
    </row>
    <row r="1860" spans="1:16" ht="52.15" customHeight="1" x14ac:dyDescent="0.2">
      <c r="A1860" s="367" t="str">
        <f t="shared" si="49"/>
        <v>Игровой комплект АК-25 Хищник</v>
      </c>
      <c r="B1860" s="368"/>
      <c r="C1860" s="368"/>
      <c r="D1860" s="369"/>
      <c r="E1860" s="13">
        <v>2182</v>
      </c>
      <c r="F1860" s="14"/>
      <c r="G1860" s="40"/>
      <c r="H1860" s="40"/>
      <c r="I1860" s="14"/>
      <c r="J1860" s="14"/>
      <c r="K1860" s="14"/>
      <c r="L1860" s="14"/>
      <c r="M1860" s="14"/>
      <c r="N1860" s="14"/>
      <c r="O1860" s="14"/>
      <c r="P1860" s="14"/>
    </row>
    <row r="1861" spans="1:16" ht="52.15" customHeight="1" x14ac:dyDescent="0.2">
      <c r="A1861" s="367" t="str">
        <f t="shared" si="49"/>
        <v>Игровой комплект АК-25 Хищник</v>
      </c>
      <c r="B1861" s="368"/>
      <c r="C1861" s="368"/>
      <c r="D1861" s="369"/>
      <c r="E1861" s="13">
        <v>2183</v>
      </c>
      <c r="F1861" s="14"/>
      <c r="G1861" s="40"/>
      <c r="H1861" s="40"/>
      <c r="I1861" s="14"/>
      <c r="J1861" s="14"/>
      <c r="K1861" s="14"/>
      <c r="L1861" s="14"/>
      <c r="M1861" s="14"/>
      <c r="N1861" s="14"/>
      <c r="O1861" s="14"/>
      <c r="P1861" s="14"/>
    </row>
    <row r="1862" spans="1:16" ht="52.15" customHeight="1" x14ac:dyDescent="0.2">
      <c r="A1862" s="367" t="str">
        <f t="shared" si="49"/>
        <v>Игровой комплект АК-25 Хищник</v>
      </c>
      <c r="B1862" s="368"/>
      <c r="C1862" s="368"/>
      <c r="D1862" s="369"/>
      <c r="E1862" s="13">
        <v>2184</v>
      </c>
      <c r="F1862" s="14"/>
      <c r="G1862" s="40"/>
      <c r="H1862" s="40"/>
      <c r="I1862" s="14"/>
      <c r="J1862" s="14"/>
      <c r="K1862" s="14"/>
      <c r="L1862" s="14"/>
      <c r="M1862" s="14"/>
      <c r="N1862" s="14"/>
      <c r="O1862" s="14"/>
      <c r="P1862" s="14"/>
    </row>
    <row r="1863" spans="1:16" ht="52.15" customHeight="1" x14ac:dyDescent="0.2">
      <c r="A1863" s="367" t="str">
        <f t="shared" si="49"/>
        <v>Игровой комплект АК-15 РАТНИК</v>
      </c>
      <c r="B1863" s="368"/>
      <c r="C1863" s="368"/>
      <c r="D1863" s="369"/>
      <c r="E1863" s="13">
        <v>2185</v>
      </c>
      <c r="F1863" s="14"/>
      <c r="G1863" s="40"/>
      <c r="H1863" s="40"/>
      <c r="I1863" s="14"/>
      <c r="J1863" s="14"/>
      <c r="K1863" s="14"/>
      <c r="L1863" s="14"/>
      <c r="M1863" s="14"/>
      <c r="N1863" s="14"/>
      <c r="O1863" s="14"/>
      <c r="P1863" s="14"/>
    </row>
    <row r="1864" spans="1:16" ht="52.15" customHeight="1" x14ac:dyDescent="0.2">
      <c r="A1864" s="367" t="str">
        <f t="shared" si="49"/>
        <v>Игровой комплект АR-15 РЕЙНДЖЕР</v>
      </c>
      <c r="B1864" s="368"/>
      <c r="C1864" s="368"/>
      <c r="D1864" s="369"/>
      <c r="E1864" s="13">
        <v>2186</v>
      </c>
      <c r="F1864" s="14"/>
      <c r="G1864" s="40"/>
      <c r="H1864" s="40"/>
      <c r="I1864" s="14"/>
      <c r="J1864" s="14"/>
      <c r="K1864" s="14"/>
      <c r="L1864" s="14"/>
      <c r="M1864" s="14"/>
      <c r="N1864" s="14"/>
      <c r="O1864" s="14"/>
      <c r="P1864" s="14"/>
    </row>
    <row r="1865" spans="1:16" ht="52.15" customHeight="1" x14ac:dyDescent="0.2">
      <c r="A1865" s="367" t="str">
        <f t="shared" si="49"/>
        <v>Игровой комплект АR-15 РЕЙНДЖЕР</v>
      </c>
      <c r="B1865" s="368"/>
      <c r="C1865" s="368"/>
      <c r="D1865" s="369"/>
      <c r="E1865" s="13">
        <v>2187</v>
      </c>
      <c r="F1865" s="14"/>
      <c r="G1865" s="40"/>
      <c r="H1865" s="40"/>
      <c r="I1865" s="14"/>
      <c r="J1865" s="14"/>
      <c r="K1865" s="14"/>
      <c r="L1865" s="14"/>
      <c r="M1865" s="14"/>
      <c r="N1865" s="14"/>
      <c r="O1865" s="14"/>
      <c r="P1865" s="14"/>
    </row>
    <row r="1866" spans="1:16" ht="52.15" customHeight="1" x14ac:dyDescent="0.2">
      <c r="A1866" s="367" t="str">
        <f t="shared" si="49"/>
        <v>Игровой комплект MP-9LT ФЕНИКС</v>
      </c>
      <c r="B1866" s="368"/>
      <c r="C1866" s="368"/>
      <c r="D1866" s="369"/>
      <c r="E1866" s="13">
        <v>2188</v>
      </c>
      <c r="F1866" s="14"/>
      <c r="G1866" s="40"/>
      <c r="H1866" s="40"/>
      <c r="I1866" s="14"/>
      <c r="J1866" s="14"/>
      <c r="K1866" s="14"/>
      <c r="L1866" s="14"/>
      <c r="M1866" s="14"/>
      <c r="N1866" s="14"/>
      <c r="O1866" s="14"/>
      <c r="P1866" s="14"/>
    </row>
    <row r="1867" spans="1:16" ht="52.15" customHeight="1" x14ac:dyDescent="0.2">
      <c r="A1867" s="367" t="str">
        <f t="shared" si="49"/>
        <v>Игровой комплект MP-9LT ФЕНИКС</v>
      </c>
      <c r="B1867" s="368"/>
      <c r="C1867" s="368"/>
      <c r="D1867" s="369"/>
      <c r="E1867" s="13">
        <v>2189</v>
      </c>
      <c r="F1867" s="14"/>
      <c r="G1867" s="40"/>
      <c r="H1867" s="40"/>
      <c r="I1867" s="14"/>
      <c r="J1867" s="14"/>
      <c r="K1867" s="14"/>
      <c r="L1867" s="14"/>
      <c r="M1867" s="14"/>
      <c r="N1867" s="14"/>
      <c r="O1867" s="14"/>
      <c r="P1867" s="14"/>
    </row>
    <row r="1868" spans="1:16" ht="52.15" customHeight="1" x14ac:dyDescent="0.2">
      <c r="A1868" s="367" t="str">
        <f t="shared" si="49"/>
        <v>Игровой комплект MP-9LT ФЕНИКС</v>
      </c>
      <c r="B1868" s="368"/>
      <c r="C1868" s="368"/>
      <c r="D1868" s="369"/>
      <c r="E1868" s="13">
        <v>2190</v>
      </c>
      <c r="F1868" s="14"/>
      <c r="G1868" s="40"/>
      <c r="H1868" s="40"/>
      <c r="I1868" s="14"/>
      <c r="J1868" s="14"/>
      <c r="K1868" s="14"/>
      <c r="L1868" s="14"/>
      <c r="M1868" s="14"/>
      <c r="N1868" s="14"/>
      <c r="O1868" s="14"/>
      <c r="P1868" s="14"/>
    </row>
    <row r="1869" spans="1:16" ht="52.15" customHeight="1" x14ac:dyDescent="0.2">
      <c r="A1869" s="367" t="str">
        <f t="shared" si="49"/>
        <v>Умная боевая база</v>
      </c>
      <c r="B1869" s="368"/>
      <c r="C1869" s="368"/>
      <c r="D1869" s="369"/>
      <c r="E1869" s="13">
        <v>2191</v>
      </c>
      <c r="F1869" s="14"/>
      <c r="G1869" s="40"/>
      <c r="H1869" s="40"/>
      <c r="I1869" s="14"/>
      <c r="J1869" s="14"/>
      <c r="K1869" s="14"/>
      <c r="L1869" s="14"/>
      <c r="M1869" s="14"/>
      <c r="N1869" s="14"/>
      <c r="O1869" s="14"/>
      <c r="P1869" s="14"/>
    </row>
    <row r="1870" spans="1:16" ht="52.15" customHeight="1" x14ac:dyDescent="0.2">
      <c r="A1870" s="367" t="str">
        <f t="shared" si="49"/>
        <v>Умная боевая база</v>
      </c>
      <c r="B1870" s="368"/>
      <c r="C1870" s="368"/>
      <c r="D1870" s="369"/>
      <c r="E1870" s="13">
        <v>2192</v>
      </c>
      <c r="F1870" s="14"/>
      <c r="G1870" s="40"/>
      <c r="H1870" s="40"/>
      <c r="I1870" s="14"/>
      <c r="J1870" s="14"/>
      <c r="K1870" s="14"/>
      <c r="L1870" s="14"/>
      <c r="M1870" s="14"/>
      <c r="N1870" s="14"/>
      <c r="O1870" s="14"/>
      <c r="P1870" s="14"/>
    </row>
    <row r="1871" spans="1:16" ht="52.15" customHeight="1" x14ac:dyDescent="0.2">
      <c r="A1871" s="367" t="str">
        <f t="shared" si="49"/>
        <v>Лазерная винтовка PSS MP</v>
      </c>
      <c r="B1871" s="368"/>
      <c r="C1871" s="368"/>
      <c r="D1871" s="369"/>
      <c r="E1871" s="13">
        <v>2193</v>
      </c>
      <c r="F1871" s="14"/>
      <c r="G1871" s="40"/>
      <c r="H1871" s="40"/>
      <c r="I1871" s="14"/>
      <c r="J1871" s="14"/>
      <c r="K1871" s="14"/>
      <c r="L1871" s="14"/>
      <c r="M1871" s="14"/>
      <c r="N1871" s="14"/>
      <c r="O1871" s="14"/>
      <c r="P1871" s="14"/>
    </row>
    <row r="1872" spans="1:16" ht="52.15" customHeight="1" x14ac:dyDescent="0.2">
      <c r="A1872" s="367" t="str">
        <f t="shared" si="49"/>
        <v>Стойка под телевизор Novigo до 75 кг</v>
      </c>
      <c r="B1872" s="368"/>
      <c r="C1872" s="368"/>
      <c r="D1872" s="369"/>
      <c r="E1872" s="13">
        <v>2194</v>
      </c>
      <c r="F1872" s="14"/>
      <c r="G1872" s="40"/>
      <c r="H1872" s="40"/>
      <c r="I1872" s="14"/>
      <c r="J1872" s="14"/>
      <c r="K1872" s="14"/>
      <c r="L1872" s="14"/>
      <c r="M1872" s="14"/>
      <c r="N1872" s="14"/>
      <c r="O1872" s="14"/>
      <c r="P1872" s="14"/>
    </row>
    <row r="1873" spans="1:16" ht="52.15" customHeight="1" x14ac:dyDescent="0.2">
      <c r="A1873" s="367" t="str">
        <f t="shared" si="49"/>
        <v>ММГ АКМ Шпон дер, стац/прикл, плюс подсумок АКМ (ВПО-911)</v>
      </c>
      <c r="B1873" s="368"/>
      <c r="C1873" s="368"/>
      <c r="D1873" s="369"/>
      <c r="E1873" s="13">
        <v>2195</v>
      </c>
      <c r="F1873" s="14"/>
      <c r="G1873" s="40"/>
      <c r="H1873" s="40"/>
      <c r="I1873" s="14"/>
      <c r="J1873" s="14"/>
      <c r="K1873" s="14"/>
      <c r="L1873" s="14"/>
      <c r="M1873" s="14"/>
      <c r="N1873" s="14"/>
      <c r="O1873" s="14"/>
      <c r="P1873" s="14"/>
    </row>
    <row r="1874" spans="1:16" ht="52.15" customHeight="1" x14ac:dyDescent="0.2">
      <c r="A1874" s="367" t="str">
        <f t="shared" si="49"/>
        <v>Ноутбук Lenovo IdeaPad G5045 (80G301TWRK)</v>
      </c>
      <c r="B1874" s="368"/>
      <c r="C1874" s="368"/>
      <c r="D1874" s="369"/>
      <c r="E1874" s="13">
        <v>2196</v>
      </c>
      <c r="F1874" s="14"/>
      <c r="G1874" s="40"/>
      <c r="H1874" s="40"/>
      <c r="I1874" s="14"/>
      <c r="J1874" s="14"/>
      <c r="K1874" s="14"/>
      <c r="L1874" s="14"/>
      <c r="M1874" s="14"/>
      <c r="N1874" s="14"/>
      <c r="O1874" s="14"/>
      <c r="P1874" s="14"/>
    </row>
    <row r="1875" spans="1:16" ht="52.15" customHeight="1" x14ac:dyDescent="0.2">
      <c r="A1875" s="367" t="str">
        <f t="shared" si="49"/>
        <v>МФУ лазерное НР 132</v>
      </c>
      <c r="B1875" s="368"/>
      <c r="C1875" s="368"/>
      <c r="D1875" s="369"/>
      <c r="E1875" s="13">
        <v>2197</v>
      </c>
      <c r="F1875" s="14"/>
      <c r="G1875" s="40"/>
      <c r="H1875" s="40"/>
      <c r="I1875" s="14"/>
      <c r="J1875" s="14"/>
      <c r="K1875" s="14"/>
      <c r="L1875" s="14"/>
      <c r="M1875" s="14"/>
      <c r="N1875" s="14"/>
      <c r="O1875" s="14"/>
      <c r="P1875" s="14"/>
    </row>
    <row r="1876" spans="1:16" ht="52.15" customHeight="1" x14ac:dyDescent="0.2">
      <c r="A1876" s="367" t="str">
        <f t="shared" si="49"/>
        <v>ММГ АКМ Шпон дер, стац/прикл, плюс подсумок АКМ (ВПО-911)</v>
      </c>
      <c r="B1876" s="368"/>
      <c r="C1876" s="368"/>
      <c r="D1876" s="369"/>
      <c r="E1876" s="13">
        <v>2198</v>
      </c>
      <c r="F1876" s="14"/>
      <c r="G1876" s="40"/>
      <c r="H1876" s="40"/>
      <c r="I1876" s="14"/>
      <c r="J1876" s="14"/>
      <c r="K1876" s="14"/>
      <c r="L1876" s="14"/>
      <c r="M1876" s="14"/>
      <c r="N1876" s="14"/>
      <c r="O1876" s="14"/>
      <c r="P1876" s="14"/>
    </row>
    <row r="1877" spans="1:16" ht="52.15" customHeight="1" x14ac:dyDescent="0.2">
      <c r="A1877" s="367" t="str">
        <f t="shared" si="49"/>
        <v>ММГ АКМ Шпон дер, стац/прикл, плюс подсумок АКМ (ВПО-911)</v>
      </c>
      <c r="B1877" s="368"/>
      <c r="C1877" s="368"/>
      <c r="D1877" s="369"/>
      <c r="E1877" s="13">
        <v>2199</v>
      </c>
      <c r="F1877" s="14"/>
      <c r="G1877" s="40"/>
      <c r="H1877" s="40"/>
      <c r="I1877" s="14"/>
      <c r="J1877" s="14"/>
      <c r="K1877" s="14"/>
      <c r="L1877" s="14"/>
      <c r="M1877" s="14"/>
      <c r="N1877" s="14"/>
      <c r="O1877" s="14"/>
      <c r="P1877" s="14"/>
    </row>
    <row r="1878" spans="1:16" ht="52.15" customHeight="1" x14ac:dyDescent="0.2">
      <c r="A1878" s="367" t="str">
        <f t="shared" si="49"/>
        <v>ММГ АКМ Шпон дер, стац/прикл, плюс подсумок АКМ (ВПО-911)</v>
      </c>
      <c r="B1878" s="368"/>
      <c r="C1878" s="368"/>
      <c r="D1878" s="369"/>
      <c r="E1878" s="13">
        <v>2200</v>
      </c>
      <c r="F1878" s="14"/>
      <c r="G1878" s="40"/>
      <c r="H1878" s="40"/>
      <c r="I1878" s="14"/>
      <c r="J1878" s="14"/>
      <c r="K1878" s="14"/>
      <c r="L1878" s="14"/>
      <c r="M1878" s="14"/>
      <c r="N1878" s="14"/>
      <c r="O1878" s="14"/>
      <c r="P1878" s="14"/>
    </row>
    <row r="1879" spans="1:16" ht="52.15" customHeight="1" x14ac:dyDescent="0.2">
      <c r="A1879" s="367" t="str">
        <f t="shared" si="49"/>
        <v>ММГ АКМ Шпон дер, стац/прикл, плюс подсумок АКМ (ВПО-911)</v>
      </c>
      <c r="B1879" s="368"/>
      <c r="C1879" s="368"/>
      <c r="D1879" s="369"/>
      <c r="E1879" s="13">
        <v>2201</v>
      </c>
      <c r="F1879" s="14"/>
      <c r="G1879" s="40"/>
      <c r="H1879" s="40"/>
      <c r="I1879" s="14"/>
      <c r="J1879" s="14"/>
      <c r="K1879" s="14"/>
      <c r="L1879" s="14"/>
      <c r="M1879" s="14"/>
      <c r="N1879" s="14"/>
      <c r="O1879" s="14"/>
      <c r="P1879" s="14"/>
    </row>
    <row r="1880" spans="1:16" ht="52.15" customHeight="1" x14ac:dyDescent="0.2">
      <c r="A1880" s="367" t="str">
        <f t="shared" si="49"/>
        <v>ЖК Телевизор 48"</v>
      </c>
      <c r="B1880" s="368"/>
      <c r="C1880" s="368"/>
      <c r="D1880" s="369"/>
      <c r="E1880" s="13">
        <v>2202</v>
      </c>
      <c r="F1880" s="14"/>
      <c r="G1880" s="40"/>
      <c r="H1880" s="40"/>
      <c r="I1880" s="14"/>
      <c r="J1880" s="14"/>
      <c r="K1880" s="14"/>
      <c r="L1880" s="14"/>
      <c r="M1880" s="14"/>
      <c r="N1880" s="14"/>
      <c r="O1880" s="14"/>
      <c r="P1880" s="14"/>
    </row>
    <row r="1881" spans="1:16" ht="52.15" customHeight="1" x14ac:dyDescent="0.2">
      <c r="A1881" s="367" t="str">
        <f t="shared" si="49"/>
        <v>ММГ АКМ Шпон дер, стац/прикл, плюс подсумок АКМ (ВПО-911)</v>
      </c>
      <c r="B1881" s="368"/>
      <c r="C1881" s="368"/>
      <c r="D1881" s="369"/>
      <c r="E1881" s="13">
        <v>2203</v>
      </c>
      <c r="F1881" s="14"/>
      <c r="G1881" s="40"/>
      <c r="H1881" s="40"/>
      <c r="I1881" s="14"/>
      <c r="J1881" s="14"/>
      <c r="K1881" s="14"/>
      <c r="L1881" s="14"/>
      <c r="M1881" s="14"/>
      <c r="N1881" s="14"/>
      <c r="O1881" s="14"/>
      <c r="P1881" s="14"/>
    </row>
    <row r="1882" spans="1:16" ht="52.15" customHeight="1" x14ac:dyDescent="0.2">
      <c r="A1882" s="367" t="str">
        <f t="shared" si="49"/>
        <v>Ноутбук 15,6" Lenovo Z510 (HD) i5 4200M</v>
      </c>
      <c r="B1882" s="368"/>
      <c r="C1882" s="368"/>
      <c r="D1882" s="369"/>
      <c r="E1882" s="13">
        <v>2204</v>
      </c>
      <c r="F1882" s="14"/>
      <c r="G1882" s="40"/>
      <c r="H1882" s="40"/>
      <c r="I1882" s="14"/>
      <c r="J1882" s="14"/>
      <c r="K1882" s="14"/>
      <c r="L1882" s="14"/>
      <c r="M1882" s="14"/>
      <c r="N1882" s="14"/>
      <c r="O1882" s="14"/>
      <c r="P1882" s="14"/>
    </row>
    <row r="1883" spans="1:16" ht="52.15" customHeight="1" x14ac:dyDescent="0.2">
      <c r="A1883" s="367" t="str">
        <f t="shared" si="49"/>
        <v>Телевизор ЖК Sharp</v>
      </c>
      <c r="B1883" s="368"/>
      <c r="C1883" s="368"/>
      <c r="D1883" s="369"/>
      <c r="E1883" s="13">
        <v>2205</v>
      </c>
      <c r="F1883" s="14"/>
      <c r="G1883" s="40"/>
      <c r="H1883" s="40"/>
      <c r="I1883" s="14"/>
      <c r="J1883" s="14"/>
      <c r="K1883" s="14"/>
      <c r="L1883" s="14"/>
      <c r="M1883" s="14"/>
      <c r="N1883" s="14"/>
      <c r="O1883" s="14"/>
      <c r="P1883" s="14"/>
    </row>
    <row r="1884" spans="1:16" ht="52.15" customHeight="1" x14ac:dyDescent="0.2">
      <c r="A1884" s="367" t="str">
        <f t="shared" si="49"/>
        <v>ММГ АКМ Шпон дер, стац/прикл, плюс подсумок АКМ (ВПО-911)</v>
      </c>
      <c r="B1884" s="368"/>
      <c r="C1884" s="368"/>
      <c r="D1884" s="369"/>
      <c r="E1884" s="13">
        <v>2206</v>
      </c>
      <c r="F1884" s="14"/>
      <c r="G1884" s="40"/>
      <c r="H1884" s="40"/>
      <c r="I1884" s="14"/>
      <c r="J1884" s="14"/>
      <c r="K1884" s="14"/>
      <c r="L1884" s="14"/>
      <c r="M1884" s="14"/>
      <c r="N1884" s="14"/>
      <c r="O1884" s="14"/>
      <c r="P1884" s="14"/>
    </row>
    <row r="1885" spans="1:16" ht="52.15" customHeight="1" x14ac:dyDescent="0.2">
      <c r="A1885" s="367" t="str">
        <f t="shared" si="49"/>
        <v>ММГ АКМ Шпон дер, стац/прикл, плюс подсумок АКМ (ВПО-911)</v>
      </c>
      <c r="B1885" s="368"/>
      <c r="C1885" s="368"/>
      <c r="D1885" s="369"/>
      <c r="E1885" s="13">
        <v>2207</v>
      </c>
      <c r="F1885" s="14"/>
      <c r="G1885" s="40"/>
      <c r="H1885" s="40"/>
      <c r="I1885" s="14"/>
      <c r="J1885" s="14"/>
      <c r="K1885" s="14"/>
      <c r="L1885" s="14"/>
      <c r="M1885" s="14"/>
      <c r="N1885" s="14"/>
      <c r="O1885" s="14"/>
      <c r="P1885" s="14"/>
    </row>
    <row r="1886" spans="1:16" ht="52.15" customHeight="1" x14ac:dyDescent="0.2">
      <c r="A1886" s="367" t="str">
        <f t="shared" si="49"/>
        <v>Проектор короткофокусный Epson ЕВ-530</v>
      </c>
      <c r="B1886" s="368"/>
      <c r="C1886" s="368"/>
      <c r="D1886" s="369"/>
      <c r="E1886" s="13">
        <v>2208</v>
      </c>
      <c r="F1886" s="14"/>
      <c r="G1886" s="40"/>
      <c r="H1886" s="40">
        <v>22199.72</v>
      </c>
      <c r="I1886" s="14"/>
      <c r="J1886" s="14"/>
      <c r="K1886" s="14"/>
      <c r="L1886" s="14"/>
      <c r="M1886" s="14"/>
      <c r="N1886" s="14"/>
      <c r="O1886" s="14"/>
      <c r="P1886" s="14"/>
    </row>
    <row r="1887" spans="1:16" ht="52.15" customHeight="1" x14ac:dyDescent="0.2">
      <c r="A1887" s="367" t="str">
        <f t="shared" si="49"/>
        <v>Звукоусилительная аппаратура(в комплекте:микшер,4пот.микрофона)</v>
      </c>
      <c r="B1887" s="368"/>
      <c r="C1887" s="368"/>
      <c r="D1887" s="369"/>
      <c r="E1887" s="13">
        <v>2209</v>
      </c>
      <c r="F1887" s="14"/>
      <c r="G1887" s="40"/>
      <c r="H1887" s="40">
        <v>18480.28</v>
      </c>
      <c r="I1887" s="14"/>
      <c r="J1887" s="14"/>
      <c r="K1887" s="14"/>
      <c r="L1887" s="14"/>
      <c r="M1887" s="14"/>
      <c r="N1887" s="14"/>
      <c r="O1887" s="14"/>
      <c r="P1887" s="14"/>
    </row>
    <row r="1888" spans="1:16" ht="52.15" customHeight="1" x14ac:dyDescent="0.2">
      <c r="A1888" s="367" t="str">
        <f t="shared" si="49"/>
        <v>Интерактивная доска Smart Board SB480,77" с мобильной стойкой</v>
      </c>
      <c r="B1888" s="368"/>
      <c r="C1888" s="368"/>
      <c r="D1888" s="369"/>
      <c r="E1888" s="13">
        <v>2210</v>
      </c>
      <c r="F1888" s="14"/>
      <c r="G1888" s="40"/>
      <c r="H1888" s="40">
        <v>27869.72</v>
      </c>
      <c r="I1888" s="14"/>
      <c r="J1888" s="14"/>
      <c r="K1888" s="14"/>
      <c r="L1888" s="14"/>
      <c r="M1888" s="14"/>
      <c r="N1888" s="14"/>
      <c r="O1888" s="14"/>
      <c r="P1888" s="14"/>
    </row>
    <row r="1889" spans="1:16" ht="52.15" customHeight="1" x14ac:dyDescent="0.2">
      <c r="A1889" s="367" t="str">
        <f t="shared" si="49"/>
        <v>МФУ (многофункциональное устройство) НР Laser Jet 3050</v>
      </c>
      <c r="B1889" s="368"/>
      <c r="C1889" s="368"/>
      <c r="D1889" s="369"/>
      <c r="E1889" s="13">
        <v>2211</v>
      </c>
      <c r="F1889" s="14"/>
      <c r="G1889" s="40"/>
      <c r="H1889" s="40"/>
      <c r="I1889" s="14"/>
      <c r="J1889" s="14"/>
      <c r="K1889" s="14"/>
      <c r="L1889" s="14"/>
      <c r="M1889" s="14"/>
      <c r="N1889" s="14"/>
      <c r="O1889" s="14"/>
      <c r="P1889" s="14"/>
    </row>
    <row r="1890" spans="1:16" ht="52.15" customHeight="1" x14ac:dyDescent="0.2">
      <c r="A1890" s="367" t="str">
        <f t="shared" si="49"/>
        <v>Ноутбук HP 250G6</v>
      </c>
      <c r="B1890" s="368"/>
      <c r="C1890" s="368"/>
      <c r="D1890" s="369"/>
      <c r="E1890" s="13">
        <v>2212</v>
      </c>
      <c r="F1890" s="14"/>
      <c r="G1890" s="40"/>
      <c r="H1890" s="40"/>
      <c r="I1890" s="14"/>
      <c r="J1890" s="14"/>
      <c r="K1890" s="14"/>
      <c r="L1890" s="14"/>
      <c r="M1890" s="14"/>
      <c r="N1890" s="14"/>
      <c r="O1890" s="14"/>
      <c r="P1890" s="14"/>
    </row>
    <row r="1891" spans="1:16" ht="52.15" customHeight="1" x14ac:dyDescent="0.2">
      <c r="A1891" s="367" t="str">
        <f t="shared" si="49"/>
        <v>Компьютер Р 3.0</v>
      </c>
      <c r="B1891" s="368"/>
      <c r="C1891" s="368"/>
      <c r="D1891" s="369"/>
      <c r="E1891" s="13">
        <v>2213</v>
      </c>
      <c r="F1891" s="14"/>
      <c r="G1891" s="40"/>
      <c r="H1891" s="40"/>
      <c r="I1891" s="14"/>
      <c r="J1891" s="14"/>
      <c r="K1891" s="14"/>
      <c r="L1891" s="14"/>
      <c r="M1891" s="14"/>
      <c r="N1891" s="14"/>
      <c r="O1891" s="14"/>
      <c r="P1891" s="14"/>
    </row>
    <row r="1892" spans="1:16" ht="52.15" customHeight="1" x14ac:dyDescent="0.2">
      <c r="A1892" s="367" t="str">
        <f t="shared" si="49"/>
        <v>Ноутбук HP 250G6</v>
      </c>
      <c r="B1892" s="368"/>
      <c r="C1892" s="368"/>
      <c r="D1892" s="369"/>
      <c r="E1892" s="13">
        <v>2214</v>
      </c>
      <c r="F1892" s="14"/>
      <c r="G1892" s="40"/>
      <c r="H1892" s="40"/>
      <c r="I1892" s="14"/>
      <c r="J1892" s="14"/>
      <c r="K1892" s="14"/>
      <c r="L1892" s="14"/>
      <c r="M1892" s="14"/>
      <c r="N1892" s="14"/>
      <c r="O1892" s="14"/>
      <c r="P1892" s="14"/>
    </row>
    <row r="1893" spans="1:16" ht="52.15" customHeight="1" x14ac:dyDescent="0.2">
      <c r="A1893" s="367" t="str">
        <f t="shared" si="49"/>
        <v>МФУ струйный Epson WP-M5690DWF</v>
      </c>
      <c r="B1893" s="368"/>
      <c r="C1893" s="368"/>
      <c r="D1893" s="369"/>
      <c r="E1893" s="13">
        <v>2215</v>
      </c>
      <c r="F1893" s="14"/>
      <c r="G1893" s="40"/>
      <c r="H1893" s="40"/>
      <c r="I1893" s="14"/>
      <c r="J1893" s="14"/>
      <c r="K1893" s="14"/>
      <c r="L1893" s="14"/>
      <c r="M1893" s="14"/>
      <c r="N1893" s="14"/>
      <c r="O1893" s="14"/>
      <c r="P1893" s="14"/>
    </row>
    <row r="1894" spans="1:16" ht="52.15" customHeight="1" x14ac:dyDescent="0.2">
      <c r="A1894" s="367" t="str">
        <f t="shared" si="49"/>
        <v>Компьютер "Старком"</v>
      </c>
      <c r="B1894" s="368"/>
      <c r="C1894" s="368"/>
      <c r="D1894" s="369"/>
      <c r="E1894" s="13">
        <v>2216</v>
      </c>
      <c r="F1894" s="14"/>
      <c r="G1894" s="40"/>
      <c r="H1894" s="40"/>
      <c r="I1894" s="14"/>
      <c r="J1894" s="14"/>
      <c r="K1894" s="14"/>
      <c r="L1894" s="14"/>
      <c r="M1894" s="14"/>
      <c r="N1894" s="14"/>
      <c r="O1894" s="14"/>
      <c r="P1894" s="14"/>
    </row>
    <row r="1895" spans="1:16" ht="52.15" customHeight="1" x14ac:dyDescent="0.2">
      <c r="A1895" s="367" t="str">
        <f t="shared" si="49"/>
        <v>Принтер Эпсон фото струйный А4</v>
      </c>
      <c r="B1895" s="368"/>
      <c r="C1895" s="368"/>
      <c r="D1895" s="369"/>
      <c r="E1895" s="13">
        <v>2217</v>
      </c>
      <c r="F1895" s="14"/>
      <c r="G1895" s="40"/>
      <c r="H1895" s="40"/>
      <c r="I1895" s="14"/>
      <c r="J1895" s="14"/>
      <c r="K1895" s="14"/>
      <c r="L1895" s="14"/>
      <c r="M1895" s="14"/>
      <c r="N1895" s="14"/>
      <c r="O1895" s="14"/>
      <c r="P1895" s="14"/>
    </row>
    <row r="1896" spans="1:16" ht="52.15" customHeight="1" x14ac:dyDescent="0.2">
      <c r="A1896" s="367" t="str">
        <f t="shared" si="49"/>
        <v>Сканер Perfection V730</v>
      </c>
      <c r="B1896" s="368"/>
      <c r="C1896" s="368"/>
      <c r="D1896" s="369"/>
      <c r="E1896" s="13">
        <v>2218</v>
      </c>
      <c r="F1896" s="14"/>
      <c r="G1896" s="40"/>
      <c r="H1896" s="40"/>
      <c r="I1896" s="14"/>
      <c r="J1896" s="14"/>
      <c r="K1896" s="14"/>
      <c r="L1896" s="14"/>
      <c r="M1896" s="14"/>
      <c r="N1896" s="14"/>
      <c r="O1896" s="14"/>
      <c r="P1896" s="14"/>
    </row>
    <row r="1897" spans="1:16" ht="52.15" customHeight="1" x14ac:dyDescent="0.2">
      <c r="A1897" s="367" t="str">
        <f t="shared" si="49"/>
        <v>Телефонный аппарат</v>
      </c>
      <c r="B1897" s="368"/>
      <c r="C1897" s="368"/>
      <c r="D1897" s="369"/>
      <c r="E1897" s="13">
        <v>2219</v>
      </c>
      <c r="F1897" s="14"/>
      <c r="G1897" s="40"/>
      <c r="H1897" s="40"/>
      <c r="I1897" s="14"/>
      <c r="J1897" s="14"/>
      <c r="K1897" s="14"/>
      <c r="L1897" s="14"/>
      <c r="M1897" s="14"/>
      <c r="N1897" s="14"/>
      <c r="O1897" s="14"/>
      <c r="P1897" s="14"/>
    </row>
    <row r="1898" spans="1:16" ht="52.15" customHeight="1" x14ac:dyDescent="0.2">
      <c r="A1898" s="367" t="str">
        <f t="shared" si="49"/>
        <v>Ноутбук Lenovo IdeaPad Z500 15.6"*</v>
      </c>
      <c r="B1898" s="368"/>
      <c r="C1898" s="368"/>
      <c r="D1898" s="369"/>
      <c r="E1898" s="13">
        <v>2220</v>
      </c>
      <c r="F1898" s="14"/>
      <c r="G1898" s="40"/>
      <c r="H1898" s="40"/>
      <c r="I1898" s="14"/>
      <c r="J1898" s="14"/>
      <c r="K1898" s="14"/>
      <c r="L1898" s="14"/>
      <c r="M1898" s="14"/>
      <c r="N1898" s="14"/>
      <c r="O1898" s="14"/>
      <c r="P1898" s="14"/>
    </row>
    <row r="1899" spans="1:16" ht="52.15" customHeight="1" x14ac:dyDescent="0.2">
      <c r="A1899" s="367" t="str">
        <f t="shared" si="49"/>
        <v>МФУ лазерное Samsung</v>
      </c>
      <c r="B1899" s="368"/>
      <c r="C1899" s="368"/>
      <c r="D1899" s="369"/>
      <c r="E1899" s="13">
        <v>2221</v>
      </c>
      <c r="F1899" s="14"/>
      <c r="G1899" s="40"/>
      <c r="H1899" s="40"/>
      <c r="I1899" s="14"/>
      <c r="J1899" s="14"/>
      <c r="K1899" s="14"/>
      <c r="L1899" s="14"/>
      <c r="M1899" s="14"/>
      <c r="N1899" s="14"/>
      <c r="O1899" s="14"/>
      <c r="P1899" s="14"/>
    </row>
    <row r="1900" spans="1:16" ht="52.15" customHeight="1" x14ac:dyDescent="0.2">
      <c r="A1900" s="367" t="str">
        <f t="shared" si="49"/>
        <v>Ксерокс (CPI-3796B0036 IR2520 с тонером CAN-27885B002 C-EXV 33)</v>
      </c>
      <c r="B1900" s="368"/>
      <c r="C1900" s="368"/>
      <c r="D1900" s="369"/>
      <c r="E1900" s="13">
        <v>2222</v>
      </c>
      <c r="F1900" s="14"/>
      <c r="G1900" s="40"/>
      <c r="H1900" s="40"/>
      <c r="I1900" s="14"/>
      <c r="J1900" s="14"/>
      <c r="K1900" s="14"/>
      <c r="L1900" s="14"/>
      <c r="M1900" s="14"/>
      <c r="N1900" s="14"/>
      <c r="O1900" s="14"/>
      <c r="P1900" s="14"/>
    </row>
    <row r="1901" spans="1:16" ht="52.15" customHeight="1" x14ac:dyDescent="0.2">
      <c r="A1901" s="367" t="str">
        <f t="shared" si="49"/>
        <v>МФУ Kyosera FS-1120 MFP лазерный</v>
      </c>
      <c r="B1901" s="368"/>
      <c r="C1901" s="368"/>
      <c r="D1901" s="369"/>
      <c r="E1901" s="13">
        <v>2223</v>
      </c>
      <c r="F1901" s="14"/>
      <c r="G1901" s="40"/>
      <c r="H1901" s="40"/>
      <c r="I1901" s="14"/>
      <c r="J1901" s="14"/>
      <c r="K1901" s="14"/>
      <c r="L1901" s="14"/>
      <c r="M1901" s="14"/>
      <c r="N1901" s="14"/>
      <c r="O1901" s="14"/>
      <c r="P1901" s="14"/>
    </row>
    <row r="1902" spans="1:16" ht="52.15" customHeight="1" x14ac:dyDescent="0.2">
      <c r="A1902" s="367" t="str">
        <f t="shared" si="49"/>
        <v>компьютер в сборе, intel Core 2 DUO E7200/2048/500G/512mb/DVDRW/Win Vista/22'' Samsung T220N</v>
      </c>
      <c r="B1902" s="368"/>
      <c r="C1902" s="368"/>
      <c r="D1902" s="369"/>
      <c r="E1902" s="13">
        <v>2224</v>
      </c>
      <c r="F1902" s="14"/>
      <c r="G1902" s="40"/>
      <c r="H1902" s="40"/>
      <c r="I1902" s="14"/>
      <c r="J1902" s="14"/>
      <c r="K1902" s="14"/>
      <c r="L1902" s="14"/>
      <c r="M1902" s="14"/>
      <c r="N1902" s="14"/>
      <c r="O1902" s="14"/>
      <c r="P1902" s="14"/>
    </row>
    <row r="1903" spans="1:16" ht="52.15" customHeight="1" x14ac:dyDescent="0.2">
      <c r="A1903" s="367" t="str">
        <f t="shared" si="49"/>
        <v>компьютер в сборе, intel Core 2 DUO E7200/2048/500G/512mb/DVDRW/Win Vista/22'' Samsung T220N</v>
      </c>
      <c r="B1903" s="368"/>
      <c r="C1903" s="368"/>
      <c r="D1903" s="369"/>
      <c r="E1903" s="13">
        <v>2225</v>
      </c>
      <c r="F1903" s="14"/>
      <c r="G1903" s="40"/>
      <c r="H1903" s="40"/>
      <c r="I1903" s="14"/>
      <c r="J1903" s="14"/>
      <c r="K1903" s="14"/>
      <c r="L1903" s="14"/>
      <c r="M1903" s="14"/>
      <c r="N1903" s="14"/>
      <c r="O1903" s="14"/>
      <c r="P1903" s="14"/>
    </row>
    <row r="1904" spans="1:16" ht="52.15" customHeight="1" x14ac:dyDescent="0.2">
      <c r="A1904" s="367" t="str">
        <f t="shared" si="49"/>
        <v>Компьютер в сборе</v>
      </c>
      <c r="B1904" s="368"/>
      <c r="C1904" s="368"/>
      <c r="D1904" s="369"/>
      <c r="E1904" s="13">
        <v>2226</v>
      </c>
      <c r="F1904" s="14"/>
      <c r="G1904" s="40">
        <v>16403.68</v>
      </c>
      <c r="H1904" s="40"/>
      <c r="I1904" s="14"/>
      <c r="J1904" s="14"/>
      <c r="K1904" s="14"/>
      <c r="L1904" s="14"/>
      <c r="M1904" s="14"/>
      <c r="N1904" s="14"/>
      <c r="O1904" s="14"/>
      <c r="P1904" s="14"/>
    </row>
    <row r="1905" spans="1:16" ht="52.15" customHeight="1" x14ac:dyDescent="0.2">
      <c r="A1905" s="367" t="str">
        <f t="shared" si="49"/>
        <v>Ноутбук Lenovo IdeaPad G5045 (80G301TWRK)</v>
      </c>
      <c r="B1905" s="368"/>
      <c r="C1905" s="368"/>
      <c r="D1905" s="369"/>
      <c r="E1905" s="13">
        <v>2227</v>
      </c>
      <c r="F1905" s="14"/>
      <c r="G1905" s="40"/>
      <c r="H1905" s="40"/>
      <c r="I1905" s="14"/>
      <c r="J1905" s="14"/>
      <c r="K1905" s="14"/>
      <c r="L1905" s="14"/>
      <c r="M1905" s="14"/>
      <c r="N1905" s="14"/>
      <c r="O1905" s="14"/>
      <c r="P1905" s="14"/>
    </row>
    <row r="1906" spans="1:16" ht="52.15" customHeight="1" x14ac:dyDescent="0.2">
      <c r="A1906" s="367" t="str">
        <f t="shared" si="49"/>
        <v>Мини-АТС</v>
      </c>
      <c r="B1906" s="368"/>
      <c r="C1906" s="368"/>
      <c r="D1906" s="369"/>
      <c r="E1906" s="13">
        <v>2228</v>
      </c>
      <c r="F1906" s="14"/>
      <c r="G1906" s="40"/>
      <c r="H1906" s="40"/>
      <c r="I1906" s="14"/>
      <c r="J1906" s="14"/>
      <c r="K1906" s="14"/>
      <c r="L1906" s="14"/>
      <c r="M1906" s="14"/>
      <c r="N1906" s="14"/>
      <c r="O1906" s="14"/>
      <c r="P1906" s="14"/>
    </row>
    <row r="1907" spans="1:16" ht="52.15" customHeight="1" x14ac:dyDescent="0.2">
      <c r="A1907" s="367" t="str">
        <f t="shared" si="49"/>
        <v>Принтер HP Laserjet цветной</v>
      </c>
      <c r="B1907" s="368"/>
      <c r="C1907" s="368"/>
      <c r="D1907" s="369"/>
      <c r="E1907" s="13">
        <v>2229</v>
      </c>
      <c r="F1907" s="14"/>
      <c r="G1907" s="40"/>
      <c r="H1907" s="40"/>
      <c r="I1907" s="14"/>
      <c r="J1907" s="14"/>
      <c r="K1907" s="14"/>
      <c r="L1907" s="14"/>
      <c r="M1907" s="14"/>
      <c r="N1907" s="14"/>
      <c r="O1907" s="14"/>
      <c r="P1907" s="14"/>
    </row>
    <row r="1908" spans="1:16" ht="52.15" customHeight="1" x14ac:dyDescent="0.2">
      <c r="A1908" s="367" t="str">
        <f t="shared" si="49"/>
        <v>Жесткий диск внешний HDD USB 3.0 1Tb 2,5"</v>
      </c>
      <c r="B1908" s="368"/>
      <c r="C1908" s="368"/>
      <c r="D1908" s="369"/>
      <c r="E1908" s="13">
        <v>2230</v>
      </c>
      <c r="F1908" s="14"/>
      <c r="G1908" s="40"/>
      <c r="H1908" s="40"/>
      <c r="I1908" s="14"/>
      <c r="J1908" s="14"/>
      <c r="K1908" s="14"/>
      <c r="L1908" s="14"/>
      <c r="M1908" s="14"/>
      <c r="N1908" s="14"/>
      <c r="O1908" s="14"/>
      <c r="P1908" s="14"/>
    </row>
    <row r="1909" spans="1:16" ht="52.15" customHeight="1" x14ac:dyDescent="0.2">
      <c r="A1909" s="367" t="str">
        <f t="shared" si="49"/>
        <v>Радиотелефон Panasonik KX-TG6722RUB</v>
      </c>
      <c r="B1909" s="368"/>
      <c r="C1909" s="368"/>
      <c r="D1909" s="369"/>
      <c r="E1909" s="13">
        <v>2231</v>
      </c>
      <c r="F1909" s="14"/>
      <c r="G1909" s="40"/>
      <c r="H1909" s="40"/>
      <c r="I1909" s="14"/>
      <c r="J1909" s="14"/>
      <c r="K1909" s="14"/>
      <c r="L1909" s="14"/>
      <c r="M1909" s="14"/>
      <c r="N1909" s="14"/>
      <c r="O1909" s="14"/>
      <c r="P1909" s="14"/>
    </row>
    <row r="1910" spans="1:16" ht="52.15" customHeight="1" x14ac:dyDescent="0.2">
      <c r="A1910" s="367" t="str">
        <f t="shared" si="49"/>
        <v>Ноутбук HP 250G6</v>
      </c>
      <c r="B1910" s="368"/>
      <c r="C1910" s="368"/>
      <c r="D1910" s="369"/>
      <c r="E1910" s="13">
        <v>2232</v>
      </c>
      <c r="F1910" s="14"/>
      <c r="G1910" s="40"/>
      <c r="H1910" s="40"/>
      <c r="I1910" s="14"/>
      <c r="J1910" s="14"/>
      <c r="K1910" s="14"/>
      <c r="L1910" s="14"/>
      <c r="M1910" s="14"/>
      <c r="N1910" s="14"/>
      <c r="O1910" s="14"/>
      <c r="P1910" s="14"/>
    </row>
    <row r="1911" spans="1:16" ht="52.15" customHeight="1" x14ac:dyDescent="0.2">
      <c r="A1911" s="367" t="str">
        <f t="shared" si="49"/>
        <v>Ноутбук HP Envy</v>
      </c>
      <c r="B1911" s="368"/>
      <c r="C1911" s="368"/>
      <c r="D1911" s="369"/>
      <c r="E1911" s="13">
        <v>2233</v>
      </c>
      <c r="F1911" s="14"/>
      <c r="G1911" s="40"/>
      <c r="H1911" s="40"/>
      <c r="I1911" s="14"/>
      <c r="J1911" s="14"/>
      <c r="K1911" s="14"/>
      <c r="L1911" s="14"/>
      <c r="M1911" s="14"/>
      <c r="N1911" s="14"/>
      <c r="O1911" s="14"/>
      <c r="P1911" s="14"/>
    </row>
    <row r="1912" spans="1:16" ht="52.15" customHeight="1" x14ac:dyDescent="0.2">
      <c r="A1912" s="367" t="str">
        <f t="shared" si="49"/>
        <v>Кварцевая лампа закрытого типа</v>
      </c>
      <c r="B1912" s="368"/>
      <c r="C1912" s="368"/>
      <c r="D1912" s="369"/>
      <c r="E1912" s="13">
        <v>2234</v>
      </c>
      <c r="F1912" s="14"/>
      <c r="G1912" s="40"/>
      <c r="H1912" s="40"/>
      <c r="I1912" s="14"/>
      <c r="J1912" s="14"/>
      <c r="K1912" s="14"/>
      <c r="L1912" s="14"/>
      <c r="M1912" s="14"/>
      <c r="N1912" s="14"/>
      <c r="O1912" s="14"/>
      <c r="P1912" s="14"/>
    </row>
    <row r="1913" spans="1:16" ht="52.15" customHeight="1" x14ac:dyDescent="0.2">
      <c r="A1913" s="367" t="str">
        <f t="shared" si="49"/>
        <v>пневматическая винтовка МР-512 пласт</v>
      </c>
      <c r="B1913" s="368"/>
      <c r="C1913" s="368"/>
      <c r="D1913" s="369"/>
      <c r="E1913" s="13">
        <v>2235</v>
      </c>
      <c r="F1913" s="14"/>
      <c r="G1913" s="40"/>
      <c r="H1913" s="40"/>
      <c r="I1913" s="14"/>
      <c r="J1913" s="14"/>
      <c r="K1913" s="14"/>
      <c r="L1913" s="14"/>
      <c r="M1913" s="14"/>
      <c r="N1913" s="14"/>
      <c r="O1913" s="14"/>
      <c r="P1913" s="14"/>
    </row>
    <row r="1914" spans="1:16" ht="52.15" customHeight="1" x14ac:dyDescent="0.2">
      <c r="A1914" s="367" t="str">
        <f t="shared" si="49"/>
        <v>Камера видеонаблюдения</v>
      </c>
      <c r="B1914" s="368"/>
      <c r="C1914" s="368"/>
      <c r="D1914" s="369"/>
      <c r="E1914" s="13">
        <v>2236</v>
      </c>
      <c r="F1914" s="14"/>
      <c r="G1914" s="40"/>
      <c r="H1914" s="40"/>
      <c r="I1914" s="14"/>
      <c r="J1914" s="14"/>
      <c r="K1914" s="14"/>
      <c r="L1914" s="14"/>
      <c r="M1914" s="14"/>
      <c r="N1914" s="14"/>
      <c r="O1914" s="14"/>
      <c r="P1914" s="14"/>
    </row>
    <row r="1915" spans="1:16" ht="52.15" customHeight="1" x14ac:dyDescent="0.2">
      <c r="A1915" s="367" t="str">
        <f t="shared" si="49"/>
        <v>Камера видеонаблюдения</v>
      </c>
      <c r="B1915" s="368"/>
      <c r="C1915" s="368"/>
      <c r="D1915" s="369"/>
      <c r="E1915" s="13">
        <v>2237</v>
      </c>
      <c r="F1915" s="14"/>
      <c r="G1915" s="40"/>
      <c r="H1915" s="40"/>
      <c r="I1915" s="14"/>
      <c r="J1915" s="14"/>
      <c r="K1915" s="14"/>
      <c r="L1915" s="14"/>
      <c r="M1915" s="14"/>
      <c r="N1915" s="14"/>
      <c r="O1915" s="14"/>
      <c r="P1915" s="14"/>
    </row>
    <row r="1916" spans="1:16" ht="52.15" customHeight="1" x14ac:dyDescent="0.2">
      <c r="A1916" s="367" t="str">
        <f t="shared" si="49"/>
        <v>Пожарная сигнализация</v>
      </c>
      <c r="B1916" s="368"/>
      <c r="C1916" s="368"/>
      <c r="D1916" s="369"/>
      <c r="E1916" s="13">
        <v>2238</v>
      </c>
      <c r="F1916" s="14"/>
      <c r="G1916" s="40"/>
      <c r="H1916" s="40"/>
      <c r="I1916" s="14"/>
      <c r="J1916" s="14"/>
      <c r="K1916" s="14"/>
      <c r="L1916" s="14"/>
      <c r="M1916" s="14"/>
      <c r="N1916" s="14"/>
      <c r="O1916" s="14"/>
      <c r="P1916" s="14"/>
    </row>
    <row r="1917" spans="1:16" ht="52.15" customHeight="1" x14ac:dyDescent="0.2">
      <c r="A1917" s="367" t="str">
        <f t="shared" ref="A1917:A1980" si="50">A1138</f>
        <v>Камера видеонаблюдения</v>
      </c>
      <c r="B1917" s="368"/>
      <c r="C1917" s="368"/>
      <c r="D1917" s="369"/>
      <c r="E1917" s="13">
        <v>2239</v>
      </c>
      <c r="F1917" s="14"/>
      <c r="G1917" s="40"/>
      <c r="H1917" s="40"/>
      <c r="I1917" s="14"/>
      <c r="J1917" s="14"/>
      <c r="K1917" s="14"/>
      <c r="L1917" s="14"/>
      <c r="M1917" s="14"/>
      <c r="N1917" s="14"/>
      <c r="O1917" s="14"/>
      <c r="P1917" s="14"/>
    </row>
    <row r="1918" spans="1:16" ht="52.15" customHeight="1" x14ac:dyDescent="0.2">
      <c r="A1918" s="367" t="str">
        <f t="shared" si="50"/>
        <v>Кварцевая лампа закрытого типа</v>
      </c>
      <c r="B1918" s="368"/>
      <c r="C1918" s="368"/>
      <c r="D1918" s="369"/>
      <c r="E1918" s="13">
        <v>2240</v>
      </c>
      <c r="F1918" s="14"/>
      <c r="G1918" s="40"/>
      <c r="H1918" s="40"/>
      <c r="I1918" s="14"/>
      <c r="J1918" s="14"/>
      <c r="K1918" s="14"/>
      <c r="L1918" s="14"/>
      <c r="M1918" s="14"/>
      <c r="N1918" s="14"/>
      <c r="O1918" s="14"/>
      <c r="P1918" s="14"/>
    </row>
    <row r="1919" spans="1:16" ht="52.15" customHeight="1" x14ac:dyDescent="0.2">
      <c r="A1919" s="367" t="str">
        <f t="shared" si="50"/>
        <v>пневматическая винтовка МР-512 пласт</v>
      </c>
      <c r="B1919" s="368"/>
      <c r="C1919" s="368"/>
      <c r="D1919" s="369"/>
      <c r="E1919" s="13">
        <v>2241</v>
      </c>
      <c r="F1919" s="14"/>
      <c r="G1919" s="40"/>
      <c r="H1919" s="40"/>
      <c r="I1919" s="14"/>
      <c r="J1919" s="14"/>
      <c r="K1919" s="14"/>
      <c r="L1919" s="14"/>
      <c r="M1919" s="14"/>
      <c r="N1919" s="14"/>
      <c r="O1919" s="14"/>
      <c r="P1919" s="14"/>
    </row>
    <row r="1920" spans="1:16" ht="52.15" customHeight="1" x14ac:dyDescent="0.2">
      <c r="A1920" s="367" t="str">
        <f t="shared" si="50"/>
        <v>Кварцевая лампа закрытого типа</v>
      </c>
      <c r="B1920" s="368"/>
      <c r="C1920" s="368"/>
      <c r="D1920" s="369"/>
      <c r="E1920" s="13">
        <v>2242</v>
      </c>
      <c r="F1920" s="14"/>
      <c r="G1920" s="40"/>
      <c r="H1920" s="40"/>
      <c r="I1920" s="14"/>
      <c r="J1920" s="14"/>
      <c r="K1920" s="14"/>
      <c r="L1920" s="14"/>
      <c r="M1920" s="14"/>
      <c r="N1920" s="14"/>
      <c r="O1920" s="14"/>
      <c r="P1920" s="14"/>
    </row>
    <row r="1921" spans="1:16" ht="52.15" customHeight="1" x14ac:dyDescent="0.2">
      <c r="A1921" s="367" t="str">
        <f t="shared" si="50"/>
        <v>Камера видеонаблюдения*</v>
      </c>
      <c r="B1921" s="368"/>
      <c r="C1921" s="368"/>
      <c r="D1921" s="369"/>
      <c r="E1921" s="13">
        <v>2243</v>
      </c>
      <c r="F1921" s="14"/>
      <c r="G1921" s="40"/>
      <c r="H1921" s="40"/>
      <c r="I1921" s="14"/>
      <c r="J1921" s="14"/>
      <c r="K1921" s="14"/>
      <c r="L1921" s="14"/>
      <c r="M1921" s="14"/>
      <c r="N1921" s="14"/>
      <c r="O1921" s="14"/>
      <c r="P1921" s="14"/>
    </row>
    <row r="1922" spans="1:16" ht="52.15" customHeight="1" x14ac:dyDescent="0.2">
      <c r="A1922" s="367" t="str">
        <f t="shared" si="50"/>
        <v>Музыкальный центр LG DM2630K</v>
      </c>
      <c r="B1922" s="368"/>
      <c r="C1922" s="368"/>
      <c r="D1922" s="369"/>
      <c r="E1922" s="13">
        <v>2244</v>
      </c>
      <c r="F1922" s="14"/>
      <c r="G1922" s="40"/>
      <c r="H1922" s="40"/>
      <c r="I1922" s="14"/>
      <c r="J1922" s="14"/>
      <c r="K1922" s="14"/>
      <c r="L1922" s="14"/>
      <c r="M1922" s="14"/>
      <c r="N1922" s="14"/>
      <c r="O1922" s="14"/>
      <c r="P1922" s="14"/>
    </row>
    <row r="1923" spans="1:16" ht="52.15" customHeight="1" x14ac:dyDescent="0.2">
      <c r="A1923" s="367" t="str">
        <f t="shared" si="50"/>
        <v>Кварцевая лампа закрытого типа</v>
      </c>
      <c r="B1923" s="368"/>
      <c r="C1923" s="368"/>
      <c r="D1923" s="369"/>
      <c r="E1923" s="13">
        <v>2245</v>
      </c>
      <c r="F1923" s="14"/>
      <c r="G1923" s="40"/>
      <c r="H1923" s="40"/>
      <c r="I1923" s="14"/>
      <c r="J1923" s="14"/>
      <c r="K1923" s="14"/>
      <c r="L1923" s="14"/>
      <c r="M1923" s="14"/>
      <c r="N1923" s="14"/>
      <c r="O1923" s="14"/>
      <c r="P1923" s="14"/>
    </row>
    <row r="1924" spans="1:16" ht="52.15" customHeight="1" x14ac:dyDescent="0.2">
      <c r="A1924" s="367" t="str">
        <f t="shared" si="50"/>
        <v>Плазменная панель LED 40" Самсунг</v>
      </c>
      <c r="B1924" s="368"/>
      <c r="C1924" s="368"/>
      <c r="D1924" s="369"/>
      <c r="E1924" s="13">
        <v>2246</v>
      </c>
      <c r="F1924" s="14"/>
      <c r="G1924" s="40"/>
      <c r="H1924" s="40"/>
      <c r="I1924" s="14"/>
      <c r="J1924" s="14"/>
      <c r="K1924" s="14"/>
      <c r="L1924" s="14"/>
      <c r="M1924" s="14"/>
      <c r="N1924" s="14"/>
      <c r="O1924" s="14"/>
      <c r="P1924" s="14"/>
    </row>
    <row r="1925" spans="1:16" ht="52.15" customHeight="1" x14ac:dyDescent="0.2">
      <c r="A1925" s="367" t="str">
        <f t="shared" si="50"/>
        <v>Камера видеонаблюдения</v>
      </c>
      <c r="B1925" s="368"/>
      <c r="C1925" s="368"/>
      <c r="D1925" s="369"/>
      <c r="E1925" s="13">
        <v>2247</v>
      </c>
      <c r="F1925" s="14"/>
      <c r="G1925" s="40"/>
      <c r="H1925" s="40"/>
      <c r="I1925" s="14"/>
      <c r="J1925" s="14"/>
      <c r="K1925" s="14"/>
      <c r="L1925" s="14"/>
      <c r="M1925" s="14"/>
      <c r="N1925" s="14"/>
      <c r="O1925" s="14"/>
      <c r="P1925" s="14"/>
    </row>
    <row r="1926" spans="1:16" ht="52.15" customHeight="1" x14ac:dyDescent="0.2">
      <c r="A1926" s="367" t="str">
        <f t="shared" si="50"/>
        <v>Переносной жесткий диск А-Data USB 3.0 500Gb красный</v>
      </c>
      <c r="B1926" s="368"/>
      <c r="C1926" s="368"/>
      <c r="D1926" s="369"/>
      <c r="E1926" s="13">
        <v>2248</v>
      </c>
      <c r="F1926" s="14"/>
      <c r="G1926" s="40"/>
      <c r="H1926" s="40"/>
      <c r="I1926" s="14"/>
      <c r="J1926" s="14"/>
      <c r="K1926" s="14"/>
      <c r="L1926" s="14"/>
      <c r="M1926" s="14"/>
      <c r="N1926" s="14"/>
      <c r="O1926" s="14"/>
      <c r="P1926" s="14"/>
    </row>
    <row r="1927" spans="1:16" ht="52.15" customHeight="1" x14ac:dyDescent="0.2">
      <c r="A1927" s="367" t="str">
        <f t="shared" si="50"/>
        <v>Ноутбук HP 250G6</v>
      </c>
      <c r="B1927" s="368"/>
      <c r="C1927" s="368"/>
      <c r="D1927" s="369"/>
      <c r="E1927" s="13">
        <v>2249</v>
      </c>
      <c r="F1927" s="14"/>
      <c r="G1927" s="40"/>
      <c r="H1927" s="40"/>
      <c r="I1927" s="14"/>
      <c r="J1927" s="14"/>
      <c r="K1927" s="14"/>
      <c r="L1927" s="14"/>
      <c r="M1927" s="14"/>
      <c r="N1927" s="14"/>
      <c r="O1927" s="14"/>
      <c r="P1927" s="14"/>
    </row>
    <row r="1928" spans="1:16" ht="52.15" customHeight="1" x14ac:dyDescent="0.2">
      <c r="A1928" s="367" t="str">
        <f t="shared" si="50"/>
        <v>Ноутбук HP 250G6</v>
      </c>
      <c r="B1928" s="368"/>
      <c r="C1928" s="368"/>
      <c r="D1928" s="369"/>
      <c r="E1928" s="13">
        <v>2250</v>
      </c>
      <c r="F1928" s="14"/>
      <c r="G1928" s="40"/>
      <c r="H1928" s="40"/>
      <c r="I1928" s="14"/>
      <c r="J1928" s="14"/>
      <c r="K1928" s="14"/>
      <c r="L1928" s="14"/>
      <c r="M1928" s="14"/>
      <c r="N1928" s="14"/>
      <c r="O1928" s="14"/>
      <c r="P1928" s="14"/>
    </row>
    <row r="1929" spans="1:16" ht="52.15" customHeight="1" x14ac:dyDescent="0.2">
      <c r="A1929" s="367" t="str">
        <f t="shared" si="50"/>
        <v>МФУ Kyosera FS-1120 MFP лазерный</v>
      </c>
      <c r="B1929" s="368"/>
      <c r="C1929" s="368"/>
      <c r="D1929" s="369"/>
      <c r="E1929" s="13">
        <v>2251</v>
      </c>
      <c r="F1929" s="14"/>
      <c r="G1929" s="40"/>
      <c r="H1929" s="40"/>
      <c r="I1929" s="14"/>
      <c r="J1929" s="14"/>
      <c r="K1929" s="14"/>
      <c r="L1929" s="14"/>
      <c r="M1929" s="14"/>
      <c r="N1929" s="14"/>
      <c r="O1929" s="14"/>
      <c r="P1929" s="14"/>
    </row>
    <row r="1930" spans="1:16" ht="52.15" customHeight="1" x14ac:dyDescent="0.2">
      <c r="A1930" s="367" t="str">
        <f t="shared" si="50"/>
        <v>Компьютер в сборе</v>
      </c>
      <c r="B1930" s="368"/>
      <c r="C1930" s="368"/>
      <c r="D1930" s="369"/>
      <c r="E1930" s="13">
        <v>2252</v>
      </c>
      <c r="F1930" s="14"/>
      <c r="G1930" s="40">
        <v>16403.68</v>
      </c>
      <c r="H1930" s="40"/>
      <c r="I1930" s="14"/>
      <c r="J1930" s="14"/>
      <c r="K1930" s="14"/>
      <c r="L1930" s="14"/>
      <c r="M1930" s="14"/>
      <c r="N1930" s="14"/>
      <c r="O1930" s="14"/>
      <c r="P1930" s="14"/>
    </row>
    <row r="1931" spans="1:16" ht="52.15" customHeight="1" x14ac:dyDescent="0.2">
      <c r="A1931" s="367" t="str">
        <f t="shared" si="50"/>
        <v>ММГ РПК</v>
      </c>
      <c r="B1931" s="368"/>
      <c r="C1931" s="368"/>
      <c r="D1931" s="369"/>
      <c r="E1931" s="13">
        <v>2253</v>
      </c>
      <c r="F1931" s="14"/>
      <c r="G1931" s="40"/>
      <c r="H1931" s="40"/>
      <c r="I1931" s="14"/>
      <c r="J1931" s="14"/>
      <c r="K1931" s="14"/>
      <c r="L1931" s="14"/>
      <c r="M1931" s="14"/>
      <c r="N1931" s="14"/>
      <c r="O1931" s="14"/>
      <c r="P1931" s="14"/>
    </row>
    <row r="1932" spans="1:16" ht="52.15" customHeight="1" x14ac:dyDescent="0.2">
      <c r="A1932" s="367" t="str">
        <f t="shared" si="50"/>
        <v>Маркер TIPPMANN98</v>
      </c>
      <c r="B1932" s="368"/>
      <c r="C1932" s="368"/>
      <c r="D1932" s="369"/>
      <c r="E1932" s="13">
        <v>2254</v>
      </c>
      <c r="F1932" s="14"/>
      <c r="G1932" s="40"/>
      <c r="H1932" s="40"/>
      <c r="I1932" s="14"/>
      <c r="J1932" s="14"/>
      <c r="K1932" s="14"/>
      <c r="L1932" s="14"/>
      <c r="M1932" s="14"/>
      <c r="N1932" s="14"/>
      <c r="O1932" s="14"/>
      <c r="P1932" s="14"/>
    </row>
    <row r="1933" spans="1:16" ht="52.15" customHeight="1" x14ac:dyDescent="0.2">
      <c r="A1933" s="367" t="str">
        <f t="shared" si="50"/>
        <v>Маркер SP ION электронный</v>
      </c>
      <c r="B1933" s="368"/>
      <c r="C1933" s="368"/>
      <c r="D1933" s="369"/>
      <c r="E1933" s="13">
        <v>2255</v>
      </c>
      <c r="F1933" s="14"/>
      <c r="G1933" s="40"/>
      <c r="H1933" s="40"/>
      <c r="I1933" s="14"/>
      <c r="J1933" s="14"/>
      <c r="K1933" s="14"/>
      <c r="L1933" s="14"/>
      <c r="M1933" s="14"/>
      <c r="N1933" s="14"/>
      <c r="O1933" s="14"/>
      <c r="P1933" s="14"/>
    </row>
    <row r="1934" spans="1:16" ht="52.15" customHeight="1" x14ac:dyDescent="0.2">
      <c r="A1934" s="367" t="str">
        <f t="shared" si="50"/>
        <v>Экран на штативе 183*244 см Эксклюзив, тип MW</v>
      </c>
      <c r="B1934" s="368"/>
      <c r="C1934" s="368"/>
      <c r="D1934" s="369"/>
      <c r="E1934" s="13">
        <v>2256</v>
      </c>
      <c r="F1934" s="14"/>
      <c r="G1934" s="40"/>
      <c r="H1934" s="40"/>
      <c r="I1934" s="14"/>
      <c r="J1934" s="14"/>
      <c r="K1934" s="14"/>
      <c r="L1934" s="14"/>
      <c r="M1934" s="14"/>
      <c r="N1934" s="14"/>
      <c r="O1934" s="14"/>
      <c r="P1934" s="14"/>
    </row>
    <row r="1935" spans="1:16" ht="52.15" customHeight="1" x14ac:dyDescent="0.2">
      <c r="A1935" s="367" t="str">
        <f t="shared" si="50"/>
        <v>Компьютер в сборе</v>
      </c>
      <c r="B1935" s="368"/>
      <c r="C1935" s="368"/>
      <c r="D1935" s="369"/>
      <c r="E1935" s="13">
        <v>2257</v>
      </c>
      <c r="F1935" s="14"/>
      <c r="G1935" s="40">
        <v>16403.68</v>
      </c>
      <c r="H1935" s="40"/>
      <c r="I1935" s="14"/>
      <c r="J1935" s="14"/>
      <c r="K1935" s="14"/>
      <c r="L1935" s="14"/>
      <c r="M1935" s="14"/>
      <c r="N1935" s="14"/>
      <c r="O1935" s="14"/>
      <c r="P1935" s="14"/>
    </row>
    <row r="1936" spans="1:16" ht="52.15" customHeight="1" x14ac:dyDescent="0.2">
      <c r="A1936" s="367" t="str">
        <f t="shared" si="50"/>
        <v>Детектор BOSCH GMS 120 PROF</v>
      </c>
      <c r="B1936" s="368"/>
      <c r="C1936" s="368"/>
      <c r="D1936" s="369"/>
      <c r="E1936" s="13">
        <v>2258</v>
      </c>
      <c r="F1936" s="14"/>
      <c r="G1936" s="40"/>
      <c r="H1936" s="40"/>
      <c r="I1936" s="14"/>
      <c r="J1936" s="14"/>
      <c r="K1936" s="14"/>
      <c r="L1936" s="14"/>
      <c r="M1936" s="14"/>
      <c r="N1936" s="14"/>
      <c r="O1936" s="14"/>
      <c r="P1936" s="14"/>
    </row>
    <row r="1937" spans="1:16" ht="52.15" customHeight="1" x14ac:dyDescent="0.2">
      <c r="A1937" s="367" t="str">
        <f t="shared" si="50"/>
        <v>proaudio lsht-11- Т-образная стойка под световое оборудование</v>
      </c>
      <c r="B1937" s="368"/>
      <c r="C1937" s="368"/>
      <c r="D1937" s="369"/>
      <c r="E1937" s="13">
        <v>2259</v>
      </c>
      <c r="F1937" s="14"/>
      <c r="G1937" s="40"/>
      <c r="H1937" s="40"/>
      <c r="I1937" s="14"/>
      <c r="J1937" s="14"/>
      <c r="K1937" s="14"/>
      <c r="L1937" s="14"/>
      <c r="M1937" s="14"/>
      <c r="N1937" s="14"/>
      <c r="O1937" s="14"/>
      <c r="P1937" s="14"/>
    </row>
    <row r="1938" spans="1:16" ht="52.15" customHeight="1" x14ac:dyDescent="0.2">
      <c r="A1938" s="367" t="str">
        <f t="shared" si="50"/>
        <v>ММГ АК-74 стац. плас с боковой прицельной планкой</v>
      </c>
      <c r="B1938" s="368"/>
      <c r="C1938" s="368"/>
      <c r="D1938" s="369"/>
      <c r="E1938" s="13">
        <v>2260</v>
      </c>
      <c r="F1938" s="14"/>
      <c r="G1938" s="40"/>
      <c r="H1938" s="40"/>
      <c r="I1938" s="14"/>
      <c r="J1938" s="14"/>
      <c r="K1938" s="14"/>
      <c r="L1938" s="14"/>
      <c r="M1938" s="14"/>
      <c r="N1938" s="14"/>
      <c r="O1938" s="14"/>
      <c r="P1938" s="14"/>
    </row>
    <row r="1939" spans="1:16" ht="52.15" customHeight="1" x14ac:dyDescent="0.2">
      <c r="A1939" s="367" t="str">
        <f t="shared" si="50"/>
        <v>ММГ АК-74 стац. плас с боковой прицельной планкой</v>
      </c>
      <c r="B1939" s="368"/>
      <c r="C1939" s="368"/>
      <c r="D1939" s="369"/>
      <c r="E1939" s="13">
        <v>2261</v>
      </c>
      <c r="F1939" s="14"/>
      <c r="G1939" s="40"/>
      <c r="H1939" s="40"/>
      <c r="I1939" s="14"/>
      <c r="J1939" s="14"/>
      <c r="K1939" s="14"/>
      <c r="L1939" s="14"/>
      <c r="M1939" s="14"/>
      <c r="N1939" s="14"/>
      <c r="O1939" s="14"/>
      <c r="P1939" s="14"/>
    </row>
    <row r="1940" spans="1:16" ht="52.15" customHeight="1" x14ac:dyDescent="0.2">
      <c r="A1940" s="367" t="str">
        <f t="shared" si="50"/>
        <v>ММГ АК-74 стац. плас с боковой прицельной планкой</v>
      </c>
      <c r="B1940" s="368"/>
      <c r="C1940" s="368"/>
      <c r="D1940" s="369"/>
      <c r="E1940" s="13">
        <v>2262</v>
      </c>
      <c r="F1940" s="14"/>
      <c r="G1940" s="40"/>
      <c r="H1940" s="40"/>
      <c r="I1940" s="14"/>
      <c r="J1940" s="14"/>
      <c r="K1940" s="14"/>
      <c r="L1940" s="14"/>
      <c r="M1940" s="14"/>
      <c r="N1940" s="14"/>
      <c r="O1940" s="14"/>
      <c r="P1940" s="14"/>
    </row>
    <row r="1941" spans="1:16" ht="52.15" customHeight="1" x14ac:dyDescent="0.2">
      <c r="A1941" s="367" t="str">
        <f t="shared" si="50"/>
        <v>Компьютер i3-3250</v>
      </c>
      <c r="B1941" s="368"/>
      <c r="C1941" s="368"/>
      <c r="D1941" s="369"/>
      <c r="E1941" s="13">
        <v>2263</v>
      </c>
      <c r="F1941" s="14"/>
      <c r="G1941" s="40"/>
      <c r="H1941" s="40"/>
      <c r="I1941" s="14"/>
      <c r="J1941" s="14"/>
      <c r="K1941" s="14"/>
      <c r="L1941" s="14"/>
      <c r="M1941" s="14"/>
      <c r="N1941" s="14"/>
      <c r="O1941" s="14"/>
      <c r="P1941" s="14"/>
    </row>
    <row r="1942" spans="1:16" ht="52.15" customHeight="1" x14ac:dyDescent="0.2">
      <c r="A1942" s="367" t="str">
        <f t="shared" si="50"/>
        <v>ММГ АК-74 стац. плас с боковой прицельной планкой</v>
      </c>
      <c r="B1942" s="368"/>
      <c r="C1942" s="368"/>
      <c r="D1942" s="369"/>
      <c r="E1942" s="13">
        <v>2264</v>
      </c>
      <c r="F1942" s="14"/>
      <c r="G1942" s="40"/>
      <c r="H1942" s="40"/>
      <c r="I1942" s="14"/>
      <c r="J1942" s="14"/>
      <c r="K1942" s="14"/>
      <c r="L1942" s="14"/>
      <c r="M1942" s="14"/>
      <c r="N1942" s="14"/>
      <c r="O1942" s="14"/>
      <c r="P1942" s="14"/>
    </row>
    <row r="1943" spans="1:16" ht="52.15" customHeight="1" x14ac:dyDescent="0.2">
      <c r="A1943" s="367" t="str">
        <f t="shared" si="50"/>
        <v>ММГ АК-74 стац. плас с боковой прицельной планкой</v>
      </c>
      <c r="B1943" s="368"/>
      <c r="C1943" s="368"/>
      <c r="D1943" s="369"/>
      <c r="E1943" s="13">
        <v>2265</v>
      </c>
      <c r="F1943" s="14"/>
      <c r="G1943" s="40"/>
      <c r="H1943" s="40"/>
      <c r="I1943" s="14"/>
      <c r="J1943" s="14"/>
      <c r="K1943" s="14"/>
      <c r="L1943" s="14"/>
      <c r="M1943" s="14"/>
      <c r="N1943" s="14"/>
      <c r="O1943" s="14"/>
      <c r="P1943" s="14"/>
    </row>
    <row r="1944" spans="1:16" ht="52.15" customHeight="1" x14ac:dyDescent="0.2">
      <c r="A1944" s="367" t="str">
        <f t="shared" si="50"/>
        <v>ММГ ВПО-512 ППШ</v>
      </c>
      <c r="B1944" s="368"/>
      <c r="C1944" s="368"/>
      <c r="D1944" s="369"/>
      <c r="E1944" s="13">
        <v>2266</v>
      </c>
      <c r="F1944" s="14"/>
      <c r="G1944" s="40"/>
      <c r="H1944" s="40"/>
      <c r="I1944" s="14"/>
      <c r="J1944" s="14"/>
      <c r="K1944" s="14"/>
      <c r="L1944" s="14"/>
      <c r="M1944" s="14"/>
      <c r="N1944" s="14"/>
      <c r="O1944" s="14"/>
      <c r="P1944" s="14"/>
    </row>
    <row r="1945" spans="1:16" ht="52.15" customHeight="1" x14ac:dyDescent="0.2">
      <c r="A1945" s="367" t="str">
        <f t="shared" si="50"/>
        <v>Макет Автомат Калашникова ММГ АК-74</v>
      </c>
      <c r="B1945" s="368"/>
      <c r="C1945" s="368"/>
      <c r="D1945" s="369"/>
      <c r="E1945" s="13">
        <v>2267</v>
      </c>
      <c r="F1945" s="14"/>
      <c r="G1945" s="40"/>
      <c r="H1945" s="40"/>
      <c r="I1945" s="14"/>
      <c r="J1945" s="14"/>
      <c r="K1945" s="14"/>
      <c r="L1945" s="14"/>
      <c r="M1945" s="14"/>
      <c r="N1945" s="14"/>
      <c r="O1945" s="14"/>
      <c r="P1945" s="14"/>
    </row>
    <row r="1946" spans="1:16" ht="52.15" customHeight="1" x14ac:dyDescent="0.2">
      <c r="A1946" s="367" t="str">
        <f t="shared" si="50"/>
        <v>Макет Автомат Калашникова ММГ АК-74</v>
      </c>
      <c r="B1946" s="368"/>
      <c r="C1946" s="368"/>
      <c r="D1946" s="369"/>
      <c r="E1946" s="13">
        <v>2268</v>
      </c>
      <c r="F1946" s="14"/>
      <c r="G1946" s="40"/>
      <c r="H1946" s="40"/>
      <c r="I1946" s="14"/>
      <c r="J1946" s="14"/>
      <c r="K1946" s="14"/>
      <c r="L1946" s="14"/>
      <c r="M1946" s="14"/>
      <c r="N1946" s="14"/>
      <c r="O1946" s="14"/>
      <c r="P1946" s="14"/>
    </row>
    <row r="1947" spans="1:16" ht="52.15" customHeight="1" x14ac:dyDescent="0.2">
      <c r="A1947" s="367" t="str">
        <f t="shared" si="50"/>
        <v>Макет Автомат Калашникова ММГ АК-74</v>
      </c>
      <c r="B1947" s="368"/>
      <c r="C1947" s="368"/>
      <c r="D1947" s="369"/>
      <c r="E1947" s="13">
        <v>2269</v>
      </c>
      <c r="F1947" s="14"/>
      <c r="G1947" s="40"/>
      <c r="H1947" s="40"/>
      <c r="I1947" s="14"/>
      <c r="J1947" s="14"/>
      <c r="K1947" s="14"/>
      <c r="L1947" s="14"/>
      <c r="M1947" s="14"/>
      <c r="N1947" s="14"/>
      <c r="O1947" s="14"/>
      <c r="P1947" s="14"/>
    </row>
    <row r="1948" spans="1:16" ht="52.15" customHeight="1" x14ac:dyDescent="0.2">
      <c r="A1948" s="367" t="str">
        <f t="shared" si="50"/>
        <v>Макет Автомат Калашникова ММГ АК-74</v>
      </c>
      <c r="B1948" s="368"/>
      <c r="C1948" s="368"/>
      <c r="D1948" s="369"/>
      <c r="E1948" s="13">
        <v>2270</v>
      </c>
      <c r="F1948" s="14"/>
      <c r="G1948" s="40"/>
      <c r="H1948" s="40"/>
      <c r="I1948" s="14"/>
      <c r="J1948" s="14"/>
      <c r="K1948" s="14"/>
      <c r="L1948" s="14"/>
      <c r="M1948" s="14"/>
      <c r="N1948" s="14"/>
      <c r="O1948" s="14"/>
      <c r="P1948" s="14"/>
    </row>
    <row r="1949" spans="1:16" ht="52.15" customHeight="1" x14ac:dyDescent="0.2">
      <c r="A1949" s="367" t="str">
        <f t="shared" si="50"/>
        <v>Макет масса-габаритный Автомат Калашникова</v>
      </c>
      <c r="B1949" s="368"/>
      <c r="C1949" s="368"/>
      <c r="D1949" s="369"/>
      <c r="E1949" s="13">
        <v>2271</v>
      </c>
      <c r="F1949" s="14"/>
      <c r="G1949" s="40"/>
      <c r="H1949" s="40"/>
      <c r="I1949" s="14"/>
      <c r="J1949" s="14"/>
      <c r="K1949" s="14"/>
      <c r="L1949" s="14"/>
      <c r="M1949" s="14"/>
      <c r="N1949" s="14"/>
      <c r="O1949" s="14"/>
      <c r="P1949" s="14"/>
    </row>
    <row r="1950" spans="1:16" ht="52.15" customHeight="1" x14ac:dyDescent="0.2">
      <c r="A1950" s="367" t="str">
        <f t="shared" si="50"/>
        <v>Макет "Автомат Калашникова-74"</v>
      </c>
      <c r="B1950" s="368"/>
      <c r="C1950" s="368"/>
      <c r="D1950" s="369"/>
      <c r="E1950" s="13">
        <v>2272</v>
      </c>
      <c r="F1950" s="14"/>
      <c r="G1950" s="40"/>
      <c r="H1950" s="40"/>
      <c r="I1950" s="14"/>
      <c r="J1950" s="14"/>
      <c r="K1950" s="14"/>
      <c r="L1950" s="14"/>
      <c r="M1950" s="14"/>
      <c r="N1950" s="14"/>
      <c r="O1950" s="14"/>
      <c r="P1950" s="14"/>
    </row>
    <row r="1951" spans="1:16" ht="52.15" customHeight="1" x14ac:dyDescent="0.2">
      <c r="A1951" s="367" t="str">
        <f t="shared" si="50"/>
        <v>Пневматическая винтовка МР-512</v>
      </c>
      <c r="B1951" s="368"/>
      <c r="C1951" s="368"/>
      <c r="D1951" s="369"/>
      <c r="E1951" s="13">
        <v>2273</v>
      </c>
      <c r="F1951" s="14"/>
      <c r="G1951" s="40"/>
      <c r="H1951" s="40"/>
      <c r="I1951" s="14"/>
      <c r="J1951" s="14"/>
      <c r="K1951" s="14"/>
      <c r="L1951" s="14"/>
      <c r="M1951" s="14"/>
      <c r="N1951" s="14"/>
      <c r="O1951" s="14"/>
      <c r="P1951" s="14"/>
    </row>
    <row r="1952" spans="1:16" ht="52.15" customHeight="1" x14ac:dyDescent="0.2">
      <c r="A1952" s="367" t="str">
        <f t="shared" si="50"/>
        <v>Макет масса-габаритный Автомат Калашникова 74М</v>
      </c>
      <c r="B1952" s="368"/>
      <c r="C1952" s="368"/>
      <c r="D1952" s="369"/>
      <c r="E1952" s="13">
        <v>2274</v>
      </c>
      <c r="F1952" s="14"/>
      <c r="G1952" s="40"/>
      <c r="H1952" s="40"/>
      <c r="I1952" s="14"/>
      <c r="J1952" s="14"/>
      <c r="K1952" s="14"/>
      <c r="L1952" s="14"/>
      <c r="M1952" s="14"/>
      <c r="N1952" s="14"/>
      <c r="O1952" s="14"/>
      <c r="P1952" s="14"/>
    </row>
    <row r="1953" spans="1:16" ht="52.15" customHeight="1" x14ac:dyDescent="0.2">
      <c r="A1953" s="367" t="str">
        <f t="shared" si="50"/>
        <v>Макет масса-габаритный Автомат Калашникова 74М</v>
      </c>
      <c r="B1953" s="368"/>
      <c r="C1953" s="368"/>
      <c r="D1953" s="369"/>
      <c r="E1953" s="13">
        <v>2275</v>
      </c>
      <c r="F1953" s="14"/>
      <c r="G1953" s="40"/>
      <c r="H1953" s="40"/>
      <c r="I1953" s="14"/>
      <c r="J1953" s="14"/>
      <c r="K1953" s="14"/>
      <c r="L1953" s="14"/>
      <c r="M1953" s="14"/>
      <c r="N1953" s="14"/>
      <c r="O1953" s="14"/>
      <c r="P1953" s="14"/>
    </row>
    <row r="1954" spans="1:16" ht="52.15" customHeight="1" x14ac:dyDescent="0.2">
      <c r="A1954" s="367" t="str">
        <f t="shared" si="50"/>
        <v>Макет Автомат Калашникова ММГ АК-74</v>
      </c>
      <c r="B1954" s="368"/>
      <c r="C1954" s="368"/>
      <c r="D1954" s="369"/>
      <c r="E1954" s="13">
        <v>2276</v>
      </c>
      <c r="F1954" s="14"/>
      <c r="G1954" s="40"/>
      <c r="H1954" s="40"/>
      <c r="I1954" s="14"/>
      <c r="J1954" s="14"/>
      <c r="K1954" s="14"/>
      <c r="L1954" s="14"/>
      <c r="M1954" s="14"/>
      <c r="N1954" s="14"/>
      <c r="O1954" s="14"/>
      <c r="P1954" s="14"/>
    </row>
    <row r="1955" spans="1:16" ht="52.15" customHeight="1" x14ac:dyDescent="0.2">
      <c r="A1955" s="367" t="str">
        <f t="shared" si="50"/>
        <v>Веб камера Logitech BRIO</v>
      </c>
      <c r="B1955" s="368"/>
      <c r="C1955" s="368"/>
      <c r="D1955" s="369"/>
      <c r="E1955" s="13">
        <v>2277</v>
      </c>
      <c r="F1955" s="14"/>
      <c r="G1955" s="40"/>
      <c r="H1955" s="40"/>
      <c r="I1955" s="14"/>
      <c r="J1955" s="14"/>
      <c r="K1955" s="14"/>
      <c r="L1955" s="14"/>
      <c r="M1955" s="14"/>
      <c r="N1955" s="14"/>
      <c r="O1955" s="14"/>
      <c r="P1955" s="14"/>
    </row>
    <row r="1956" spans="1:16" ht="52.15" customHeight="1" x14ac:dyDescent="0.2">
      <c r="A1956" s="367" t="str">
        <f t="shared" si="50"/>
        <v>Макет "Автомат Калашникова</v>
      </c>
      <c r="B1956" s="368"/>
      <c r="C1956" s="368"/>
      <c r="D1956" s="369"/>
      <c r="E1956" s="13">
        <v>2278</v>
      </c>
      <c r="F1956" s="14"/>
      <c r="G1956" s="40"/>
      <c r="H1956" s="40"/>
      <c r="I1956" s="14"/>
      <c r="J1956" s="14"/>
      <c r="K1956" s="14"/>
      <c r="L1956" s="14"/>
      <c r="M1956" s="14"/>
      <c r="N1956" s="14"/>
      <c r="O1956" s="14"/>
      <c r="P1956" s="14"/>
    </row>
    <row r="1957" spans="1:16" ht="52.15" customHeight="1" x14ac:dyDescent="0.2">
      <c r="A1957" s="367" t="str">
        <f t="shared" si="50"/>
        <v>EURO DJ LED PAR 64 светодиодный прожектор</v>
      </c>
      <c r="B1957" s="368"/>
      <c r="C1957" s="368"/>
      <c r="D1957" s="369"/>
      <c r="E1957" s="13">
        <v>2279</v>
      </c>
      <c r="F1957" s="14"/>
      <c r="G1957" s="40"/>
      <c r="H1957" s="40"/>
      <c r="I1957" s="14"/>
      <c r="J1957" s="14"/>
      <c r="K1957" s="14"/>
      <c r="L1957" s="14"/>
      <c r="M1957" s="14"/>
      <c r="N1957" s="14"/>
      <c r="O1957" s="14"/>
      <c r="P1957" s="14"/>
    </row>
    <row r="1958" spans="1:16" ht="52.15" customHeight="1" x14ac:dyDescent="0.2">
      <c r="A1958" s="367" t="str">
        <f t="shared" si="50"/>
        <v>Ноутбук HP 250G6</v>
      </c>
      <c r="B1958" s="368"/>
      <c r="C1958" s="368"/>
      <c r="D1958" s="369"/>
      <c r="E1958" s="13">
        <v>2280</v>
      </c>
      <c r="F1958" s="14"/>
      <c r="G1958" s="40"/>
      <c r="H1958" s="40"/>
      <c r="I1958" s="14"/>
      <c r="J1958" s="14"/>
      <c r="K1958" s="14"/>
      <c r="L1958" s="14"/>
      <c r="M1958" s="14"/>
      <c r="N1958" s="14"/>
      <c r="O1958" s="14"/>
      <c r="P1958" s="14"/>
    </row>
    <row r="1959" spans="1:16" ht="52.15" customHeight="1" x14ac:dyDescent="0.2">
      <c r="A1959" s="367" t="str">
        <f t="shared" si="50"/>
        <v>Маркер TIPPMANN98</v>
      </c>
      <c r="B1959" s="368"/>
      <c r="C1959" s="368"/>
      <c r="D1959" s="369"/>
      <c r="E1959" s="13">
        <v>2281</v>
      </c>
      <c r="F1959" s="14"/>
      <c r="G1959" s="40"/>
      <c r="H1959" s="40"/>
      <c r="I1959" s="14"/>
      <c r="J1959" s="14"/>
      <c r="K1959" s="14"/>
      <c r="L1959" s="14"/>
      <c r="M1959" s="14"/>
      <c r="N1959" s="14"/>
      <c r="O1959" s="14"/>
      <c r="P1959" s="14"/>
    </row>
    <row r="1960" spans="1:16" ht="52.15" customHeight="1" x14ac:dyDescent="0.2">
      <c r="A1960" s="367" t="str">
        <f t="shared" si="50"/>
        <v>Canon EF 24-70 f/2 8L USM (объектив)</v>
      </c>
      <c r="B1960" s="368"/>
      <c r="C1960" s="368"/>
      <c r="D1960" s="369"/>
      <c r="E1960" s="13">
        <v>2282</v>
      </c>
      <c r="F1960" s="14"/>
      <c r="G1960" s="40"/>
      <c r="H1960" s="40"/>
      <c r="I1960" s="14"/>
      <c r="J1960" s="14"/>
      <c r="K1960" s="14"/>
      <c r="L1960" s="14"/>
      <c r="M1960" s="14"/>
      <c r="N1960" s="14"/>
      <c r="O1960" s="14"/>
      <c r="P1960" s="14"/>
    </row>
    <row r="1961" spans="1:16" ht="52.15" customHeight="1" x14ac:dyDescent="0.2">
      <c r="A1961" s="367" t="str">
        <f t="shared" si="50"/>
        <v>Маркер TIPPMANN98</v>
      </c>
      <c r="B1961" s="368"/>
      <c r="C1961" s="368"/>
      <c r="D1961" s="369"/>
      <c r="E1961" s="13">
        <v>2283</v>
      </c>
      <c r="F1961" s="14"/>
      <c r="G1961" s="40"/>
      <c r="H1961" s="40"/>
      <c r="I1961" s="14"/>
      <c r="J1961" s="14"/>
      <c r="K1961" s="14"/>
      <c r="L1961" s="14"/>
      <c r="M1961" s="14"/>
      <c r="N1961" s="14"/>
      <c r="O1961" s="14"/>
      <c r="P1961" s="14"/>
    </row>
    <row r="1962" spans="1:16" ht="52.15" customHeight="1" x14ac:dyDescent="0.2">
      <c r="A1962" s="367" t="str">
        <f t="shared" si="50"/>
        <v>Стабилизатор для видеосъемки STABICAM D-550</v>
      </c>
      <c r="B1962" s="368"/>
      <c r="C1962" s="368"/>
      <c r="D1962" s="369"/>
      <c r="E1962" s="13">
        <v>2284</v>
      </c>
      <c r="F1962" s="14"/>
      <c r="G1962" s="40"/>
      <c r="H1962" s="40"/>
      <c r="I1962" s="14"/>
      <c r="J1962" s="14"/>
      <c r="K1962" s="14"/>
      <c r="L1962" s="14"/>
      <c r="M1962" s="14"/>
      <c r="N1962" s="14"/>
      <c r="O1962" s="14"/>
      <c r="P1962" s="14"/>
    </row>
    <row r="1963" spans="1:16" ht="52.15" customHeight="1" x14ac:dyDescent="0.2">
      <c r="A1963" s="367" t="str">
        <f t="shared" si="50"/>
        <v>Маркер TIPPMANN98</v>
      </c>
      <c r="B1963" s="368"/>
      <c r="C1963" s="368"/>
      <c r="D1963" s="369"/>
      <c r="E1963" s="13">
        <v>2285</v>
      </c>
      <c r="F1963" s="14"/>
      <c r="G1963" s="40"/>
      <c r="H1963" s="40"/>
      <c r="I1963" s="14"/>
      <c r="J1963" s="14"/>
      <c r="K1963" s="14"/>
      <c r="L1963" s="14"/>
      <c r="M1963" s="14"/>
      <c r="N1963" s="14"/>
      <c r="O1963" s="14"/>
      <c r="P1963" s="14"/>
    </row>
    <row r="1964" spans="1:16" ht="52.15" customHeight="1" x14ac:dyDescent="0.2">
      <c r="A1964" s="367" t="str">
        <f t="shared" si="50"/>
        <v>Маркер TIPPMANN98</v>
      </c>
      <c r="B1964" s="368"/>
      <c r="C1964" s="368"/>
      <c r="D1964" s="369"/>
      <c r="E1964" s="13">
        <v>2286</v>
      </c>
      <c r="F1964" s="14"/>
      <c r="G1964" s="40"/>
      <c r="H1964" s="40"/>
      <c r="I1964" s="14"/>
      <c r="J1964" s="14"/>
      <c r="K1964" s="14"/>
      <c r="L1964" s="14"/>
      <c r="M1964" s="14"/>
      <c r="N1964" s="14"/>
      <c r="O1964" s="14"/>
      <c r="P1964" s="14"/>
    </row>
    <row r="1965" spans="1:16" ht="52.15" customHeight="1" x14ac:dyDescent="0.2">
      <c r="A1965" s="367" t="str">
        <f t="shared" si="50"/>
        <v>пневматическая винтовка МР-512 пласт</v>
      </c>
      <c r="B1965" s="368"/>
      <c r="C1965" s="368"/>
      <c r="D1965" s="369"/>
      <c r="E1965" s="13">
        <v>2287</v>
      </c>
      <c r="F1965" s="14"/>
      <c r="G1965" s="40"/>
      <c r="H1965" s="40"/>
      <c r="I1965" s="14"/>
      <c r="J1965" s="14"/>
      <c r="K1965" s="14"/>
      <c r="L1965" s="14"/>
      <c r="M1965" s="14"/>
      <c r="N1965" s="14"/>
      <c r="O1965" s="14"/>
      <c r="P1965" s="14"/>
    </row>
    <row r="1966" spans="1:16" ht="52.15" customHeight="1" x14ac:dyDescent="0.2">
      <c r="A1966" s="367" t="str">
        <f t="shared" si="50"/>
        <v>Маркер TIPPMANN98</v>
      </c>
      <c r="B1966" s="368"/>
      <c r="C1966" s="368"/>
      <c r="D1966" s="369"/>
      <c r="E1966" s="13">
        <v>2288</v>
      </c>
      <c r="F1966" s="14"/>
      <c r="G1966" s="40"/>
      <c r="H1966" s="40"/>
      <c r="I1966" s="14"/>
      <c r="J1966" s="14"/>
      <c r="K1966" s="14"/>
      <c r="L1966" s="14"/>
      <c r="M1966" s="14"/>
      <c r="N1966" s="14"/>
      <c r="O1966" s="14"/>
      <c r="P1966" s="14"/>
    </row>
    <row r="1967" spans="1:16" ht="52.15" customHeight="1" x14ac:dyDescent="0.2">
      <c r="A1967" s="367" t="str">
        <f t="shared" si="50"/>
        <v>Маркер TIPPMANN98</v>
      </c>
      <c r="B1967" s="368"/>
      <c r="C1967" s="368"/>
      <c r="D1967" s="369"/>
      <c r="E1967" s="13">
        <v>2289</v>
      </c>
      <c r="F1967" s="14"/>
      <c r="G1967" s="40"/>
      <c r="H1967" s="40"/>
      <c r="I1967" s="14"/>
      <c r="J1967" s="14"/>
      <c r="K1967" s="14"/>
      <c r="L1967" s="14"/>
      <c r="M1967" s="14"/>
      <c r="N1967" s="14"/>
      <c r="O1967" s="14"/>
      <c r="P1967" s="14"/>
    </row>
    <row r="1968" spans="1:16" ht="52.15" customHeight="1" x14ac:dyDescent="0.2">
      <c r="A1968" s="367" t="str">
        <f t="shared" si="50"/>
        <v>Маркер TIPPMANN98</v>
      </c>
      <c r="B1968" s="368"/>
      <c r="C1968" s="368"/>
      <c r="D1968" s="369"/>
      <c r="E1968" s="13">
        <v>2290</v>
      </c>
      <c r="F1968" s="14"/>
      <c r="G1968" s="40"/>
      <c r="H1968" s="40"/>
      <c r="I1968" s="14"/>
      <c r="J1968" s="14"/>
      <c r="K1968" s="14"/>
      <c r="L1968" s="14"/>
      <c r="M1968" s="14"/>
      <c r="N1968" s="14"/>
      <c r="O1968" s="14"/>
      <c r="P1968" s="14"/>
    </row>
    <row r="1969" spans="1:16" ht="52.15" customHeight="1" x14ac:dyDescent="0.2">
      <c r="A1969" s="367" t="str">
        <f t="shared" si="50"/>
        <v>Маркер TIPPMANN98</v>
      </c>
      <c r="B1969" s="368"/>
      <c r="C1969" s="368"/>
      <c r="D1969" s="369"/>
      <c r="E1969" s="13">
        <v>2291</v>
      </c>
      <c r="F1969" s="14"/>
      <c r="G1969" s="40"/>
      <c r="H1969" s="40"/>
      <c r="I1969" s="14"/>
      <c r="J1969" s="14"/>
      <c r="K1969" s="14"/>
      <c r="L1969" s="14"/>
      <c r="M1969" s="14"/>
      <c r="N1969" s="14"/>
      <c r="O1969" s="14"/>
      <c r="P1969" s="14"/>
    </row>
    <row r="1970" spans="1:16" ht="52.15" customHeight="1" x14ac:dyDescent="0.2">
      <c r="A1970" s="367" t="str">
        <f t="shared" si="50"/>
        <v>Лазерный пистолет Макарова</v>
      </c>
      <c r="B1970" s="368"/>
      <c r="C1970" s="368"/>
      <c r="D1970" s="369"/>
      <c r="E1970" s="13">
        <v>2292</v>
      </c>
      <c r="F1970" s="14"/>
      <c r="G1970" s="40"/>
      <c r="H1970" s="40"/>
      <c r="I1970" s="14"/>
      <c r="J1970" s="14"/>
      <c r="K1970" s="14"/>
      <c r="L1970" s="14"/>
      <c r="M1970" s="14"/>
      <c r="N1970" s="14"/>
      <c r="O1970" s="14"/>
      <c r="P1970" s="14"/>
    </row>
    <row r="1971" spans="1:16" ht="52.15" customHeight="1" x14ac:dyDescent="0.2">
      <c r="A1971" s="367" t="str">
        <f t="shared" si="50"/>
        <v>Маркер TIPPMANN98</v>
      </c>
      <c r="B1971" s="368"/>
      <c r="C1971" s="368"/>
      <c r="D1971" s="369"/>
      <c r="E1971" s="13">
        <v>2293</v>
      </c>
      <c r="F1971" s="14"/>
      <c r="G1971" s="40"/>
      <c r="H1971" s="40"/>
      <c r="I1971" s="14"/>
      <c r="J1971" s="14"/>
      <c r="K1971" s="14"/>
      <c r="L1971" s="14"/>
      <c r="M1971" s="14"/>
      <c r="N1971" s="14"/>
      <c r="O1971" s="14"/>
      <c r="P1971" s="14"/>
    </row>
    <row r="1972" spans="1:16" ht="52.15" customHeight="1" x14ac:dyDescent="0.2">
      <c r="A1972" s="367" t="str">
        <f t="shared" si="50"/>
        <v>Маркер TIPPMANN98</v>
      </c>
      <c r="B1972" s="368"/>
      <c r="C1972" s="368"/>
      <c r="D1972" s="369"/>
      <c r="E1972" s="13">
        <v>2294</v>
      </c>
      <c r="F1972" s="14"/>
      <c r="G1972" s="40"/>
      <c r="H1972" s="40"/>
      <c r="I1972" s="14"/>
      <c r="J1972" s="14"/>
      <c r="K1972" s="14"/>
      <c r="L1972" s="14"/>
      <c r="M1972" s="14"/>
      <c r="N1972" s="14"/>
      <c r="O1972" s="14"/>
      <c r="P1972" s="14"/>
    </row>
    <row r="1973" spans="1:16" ht="52.15" customHeight="1" x14ac:dyDescent="0.2">
      <c r="A1973" s="367" t="str">
        <f t="shared" si="50"/>
        <v>Маркер TIPPMANN98</v>
      </c>
      <c r="B1973" s="368"/>
      <c r="C1973" s="368"/>
      <c r="D1973" s="369"/>
      <c r="E1973" s="13">
        <v>2295</v>
      </c>
      <c r="F1973" s="14"/>
      <c r="G1973" s="40"/>
      <c r="H1973" s="40"/>
      <c r="I1973" s="14"/>
      <c r="J1973" s="14"/>
      <c r="K1973" s="14"/>
      <c r="L1973" s="14"/>
      <c r="M1973" s="14"/>
      <c r="N1973" s="14"/>
      <c r="O1973" s="14"/>
      <c r="P1973" s="14"/>
    </row>
    <row r="1974" spans="1:16" ht="52.15" customHeight="1" x14ac:dyDescent="0.2">
      <c r="A1974" s="367" t="str">
        <f t="shared" si="50"/>
        <v>Маркер TIPPMANN98</v>
      </c>
      <c r="B1974" s="368"/>
      <c r="C1974" s="368"/>
      <c r="D1974" s="369"/>
      <c r="E1974" s="13">
        <v>2296</v>
      </c>
      <c r="F1974" s="14"/>
      <c r="G1974" s="40"/>
      <c r="H1974" s="40"/>
      <c r="I1974" s="14"/>
      <c r="J1974" s="14"/>
      <c r="K1974" s="14"/>
      <c r="L1974" s="14"/>
      <c r="M1974" s="14"/>
      <c r="N1974" s="14"/>
      <c r="O1974" s="14"/>
      <c r="P1974" s="14"/>
    </row>
    <row r="1975" spans="1:16" ht="52.15" customHeight="1" x14ac:dyDescent="0.2">
      <c r="A1975" s="367" t="str">
        <f t="shared" si="50"/>
        <v>Лазерный автомат Калашникова АК-74</v>
      </c>
      <c r="B1975" s="368"/>
      <c r="C1975" s="368"/>
      <c r="D1975" s="369"/>
      <c r="E1975" s="13">
        <v>2297</v>
      </c>
      <c r="F1975" s="14"/>
      <c r="G1975" s="40"/>
      <c r="H1975" s="40"/>
      <c r="I1975" s="14"/>
      <c r="J1975" s="14"/>
      <c r="K1975" s="14"/>
      <c r="L1975" s="14"/>
      <c r="M1975" s="14"/>
      <c r="N1975" s="14"/>
      <c r="O1975" s="14"/>
      <c r="P1975" s="14"/>
    </row>
    <row r="1976" spans="1:16" ht="52.15" customHeight="1" x14ac:dyDescent="0.2">
      <c r="A1976" s="367" t="str">
        <f t="shared" si="50"/>
        <v>Маркер TIPPMANN98</v>
      </c>
      <c r="B1976" s="368"/>
      <c r="C1976" s="368"/>
      <c r="D1976" s="369"/>
      <c r="E1976" s="13">
        <v>2298</v>
      </c>
      <c r="F1976" s="14"/>
      <c r="G1976" s="40"/>
      <c r="H1976" s="40"/>
      <c r="I1976" s="14"/>
      <c r="J1976" s="14"/>
      <c r="K1976" s="14"/>
      <c r="L1976" s="14"/>
      <c r="M1976" s="14"/>
      <c r="N1976" s="14"/>
      <c r="O1976" s="14"/>
      <c r="P1976" s="14"/>
    </row>
    <row r="1977" spans="1:16" ht="52.15" customHeight="1" x14ac:dyDescent="0.2">
      <c r="A1977" s="367" t="str">
        <f t="shared" si="50"/>
        <v>ИЖ (Пневматическая винтовка)</v>
      </c>
      <c r="B1977" s="368"/>
      <c r="C1977" s="368"/>
      <c r="D1977" s="369"/>
      <c r="E1977" s="13">
        <v>2299</v>
      </c>
      <c r="F1977" s="14"/>
      <c r="G1977" s="40"/>
      <c r="H1977" s="40"/>
      <c r="I1977" s="14"/>
      <c r="J1977" s="14"/>
      <c r="K1977" s="14"/>
      <c r="L1977" s="14"/>
      <c r="M1977" s="14"/>
      <c r="N1977" s="14"/>
      <c r="O1977" s="14"/>
      <c r="P1977" s="14"/>
    </row>
    <row r="1978" spans="1:16" ht="52.15" customHeight="1" x14ac:dyDescent="0.2">
      <c r="A1978" s="367" t="str">
        <f t="shared" si="50"/>
        <v>Маркер TIPPMANN98</v>
      </c>
      <c r="B1978" s="368"/>
      <c r="C1978" s="368"/>
      <c r="D1978" s="369"/>
      <c r="E1978" s="13">
        <v>2300</v>
      </c>
      <c r="F1978" s="14"/>
      <c r="G1978" s="40"/>
      <c r="H1978" s="40"/>
      <c r="I1978" s="14"/>
      <c r="J1978" s="14"/>
      <c r="K1978" s="14"/>
      <c r="L1978" s="14"/>
      <c r="M1978" s="14"/>
      <c r="N1978" s="14"/>
      <c r="O1978" s="14"/>
      <c r="P1978" s="14"/>
    </row>
    <row r="1979" spans="1:16" ht="52.15" customHeight="1" x14ac:dyDescent="0.2">
      <c r="A1979" s="367" t="str">
        <f t="shared" si="50"/>
        <v>ММГ АК-74 (макет автомата Калашникова)</v>
      </c>
      <c r="B1979" s="368"/>
      <c r="C1979" s="368"/>
      <c r="D1979" s="369"/>
      <c r="E1979" s="13">
        <v>2301</v>
      </c>
      <c r="F1979" s="14"/>
      <c r="G1979" s="40"/>
      <c r="H1979" s="40"/>
      <c r="I1979" s="14"/>
      <c r="J1979" s="14"/>
      <c r="K1979" s="14"/>
      <c r="L1979" s="14"/>
      <c r="M1979" s="14"/>
      <c r="N1979" s="14"/>
      <c r="O1979" s="14"/>
      <c r="P1979" s="14"/>
    </row>
    <row r="1980" spans="1:16" ht="52.15" customHeight="1" x14ac:dyDescent="0.2">
      <c r="A1980" s="367" t="str">
        <f t="shared" si="50"/>
        <v>Маркер TIPPMANN98</v>
      </c>
      <c r="B1980" s="368"/>
      <c r="C1980" s="368"/>
      <c r="D1980" s="369"/>
      <c r="E1980" s="13">
        <v>2302</v>
      </c>
      <c r="F1980" s="14"/>
      <c r="G1980" s="40"/>
      <c r="H1980" s="40"/>
      <c r="I1980" s="14"/>
      <c r="J1980" s="14"/>
      <c r="K1980" s="14"/>
      <c r="L1980" s="14"/>
      <c r="M1980" s="14"/>
      <c r="N1980" s="14"/>
      <c r="O1980" s="14"/>
      <c r="P1980" s="14"/>
    </row>
    <row r="1981" spans="1:16" ht="52.15" customHeight="1" x14ac:dyDescent="0.2">
      <c r="A1981" s="367" t="str">
        <f t="shared" ref="A1981:A2044" si="51">A1202</f>
        <v>Маркер TIPPMANN98</v>
      </c>
      <c r="B1981" s="368"/>
      <c r="C1981" s="368"/>
      <c r="D1981" s="369"/>
      <c r="E1981" s="13">
        <v>2303</v>
      </c>
      <c r="F1981" s="14"/>
      <c r="G1981" s="40"/>
      <c r="H1981" s="40"/>
      <c r="I1981" s="14"/>
      <c r="J1981" s="14"/>
      <c r="K1981" s="14"/>
      <c r="L1981" s="14"/>
      <c r="M1981" s="14"/>
      <c r="N1981" s="14"/>
      <c r="O1981" s="14"/>
      <c r="P1981" s="14"/>
    </row>
    <row r="1982" spans="1:16" ht="52.15" customHeight="1" x14ac:dyDescent="0.2">
      <c r="A1982" s="367" t="str">
        <f t="shared" si="51"/>
        <v>Маркер TIPPMANN98</v>
      </c>
      <c r="B1982" s="368"/>
      <c r="C1982" s="368"/>
      <c r="D1982" s="369"/>
      <c r="E1982" s="13">
        <v>2304</v>
      </c>
      <c r="F1982" s="14"/>
      <c r="G1982" s="40"/>
      <c r="H1982" s="40"/>
      <c r="I1982" s="14"/>
      <c r="J1982" s="14"/>
      <c r="K1982" s="14"/>
      <c r="L1982" s="14"/>
      <c r="M1982" s="14"/>
      <c r="N1982" s="14"/>
      <c r="O1982" s="14"/>
      <c r="P1982" s="14"/>
    </row>
    <row r="1983" spans="1:16" ht="52.15" customHeight="1" x14ac:dyDescent="0.2">
      <c r="A1983" s="367" t="str">
        <f t="shared" si="51"/>
        <v>Маркер TIPPMANN98</v>
      </c>
      <c r="B1983" s="368"/>
      <c r="C1983" s="368"/>
      <c r="D1983" s="369"/>
      <c r="E1983" s="13">
        <v>2305</v>
      </c>
      <c r="F1983" s="14"/>
      <c r="G1983" s="40"/>
      <c r="H1983" s="40"/>
      <c r="I1983" s="14"/>
      <c r="J1983" s="14"/>
      <c r="K1983" s="14"/>
      <c r="L1983" s="14"/>
      <c r="M1983" s="14"/>
      <c r="N1983" s="14"/>
      <c r="O1983" s="14"/>
      <c r="P1983" s="14"/>
    </row>
    <row r="1984" spans="1:16" ht="52.15" customHeight="1" x14ac:dyDescent="0.2">
      <c r="A1984" s="367" t="str">
        <f t="shared" si="51"/>
        <v>Маркер TIPPMANN98</v>
      </c>
      <c r="B1984" s="368"/>
      <c r="C1984" s="368"/>
      <c r="D1984" s="369"/>
      <c r="E1984" s="13">
        <v>2306</v>
      </c>
      <c r="F1984" s="14"/>
      <c r="G1984" s="40"/>
      <c r="H1984" s="40"/>
      <c r="I1984" s="14"/>
      <c r="J1984" s="14"/>
      <c r="K1984" s="14"/>
      <c r="L1984" s="14"/>
      <c r="M1984" s="14"/>
      <c r="N1984" s="14"/>
      <c r="O1984" s="14"/>
      <c r="P1984" s="14"/>
    </row>
    <row r="1985" spans="1:16" ht="52.15" customHeight="1" x14ac:dyDescent="0.2">
      <c r="A1985" s="367" t="str">
        <f t="shared" si="51"/>
        <v>Canon EOS 7D body-фотоаппарат зеркальный</v>
      </c>
      <c r="B1985" s="368"/>
      <c r="C1985" s="368"/>
      <c r="D1985" s="369"/>
      <c r="E1985" s="13">
        <v>2307</v>
      </c>
      <c r="F1985" s="14"/>
      <c r="G1985" s="40"/>
      <c r="H1985" s="40"/>
      <c r="I1985" s="14"/>
      <c r="J1985" s="14"/>
      <c r="K1985" s="14"/>
      <c r="L1985" s="14"/>
      <c r="M1985" s="14"/>
      <c r="N1985" s="14"/>
      <c r="O1985" s="14"/>
      <c r="P1985" s="14"/>
    </row>
    <row r="1986" spans="1:16" ht="52.15" customHeight="1" x14ac:dyDescent="0.2">
      <c r="A1986" s="367" t="str">
        <f t="shared" si="51"/>
        <v>EURO DJ LED PAR 64 светодиодный прожектор</v>
      </c>
      <c r="B1986" s="368"/>
      <c r="C1986" s="368"/>
      <c r="D1986" s="369"/>
      <c r="E1986" s="13">
        <v>2308</v>
      </c>
      <c r="F1986" s="14"/>
      <c r="G1986" s="40"/>
      <c r="H1986" s="40"/>
      <c r="I1986" s="14"/>
      <c r="J1986" s="14"/>
      <c r="K1986" s="14"/>
      <c r="L1986" s="14"/>
      <c r="M1986" s="14"/>
      <c r="N1986" s="14"/>
      <c r="O1986" s="14"/>
      <c r="P1986" s="14"/>
    </row>
    <row r="1987" spans="1:16" ht="52.15" customHeight="1" x14ac:dyDescent="0.2">
      <c r="A1987" s="367" t="str">
        <f t="shared" si="51"/>
        <v>EURO DJ LED PAR 64 светодиодный прожектор</v>
      </c>
      <c r="B1987" s="368"/>
      <c r="C1987" s="368"/>
      <c r="D1987" s="369"/>
      <c r="E1987" s="13">
        <v>2309</v>
      </c>
      <c r="F1987" s="14"/>
      <c r="G1987" s="40"/>
      <c r="H1987" s="40"/>
      <c r="I1987" s="14"/>
      <c r="J1987" s="14"/>
      <c r="K1987" s="14"/>
      <c r="L1987" s="14"/>
      <c r="M1987" s="14"/>
      <c r="N1987" s="14"/>
      <c r="O1987" s="14"/>
      <c r="P1987" s="14"/>
    </row>
    <row r="1988" spans="1:16" ht="52.15" customHeight="1" x14ac:dyDescent="0.2">
      <c r="A1988" s="367" t="str">
        <f t="shared" si="51"/>
        <v>Комплект для лазерной стрельбы по светоотражающим мишеням ЛСК "Патриот"</v>
      </c>
      <c r="B1988" s="368"/>
      <c r="C1988" s="368"/>
      <c r="D1988" s="369"/>
      <c r="E1988" s="13">
        <v>2310</v>
      </c>
      <c r="F1988" s="14"/>
      <c r="G1988" s="40"/>
      <c r="H1988" s="40"/>
      <c r="I1988" s="14"/>
      <c r="J1988" s="14"/>
      <c r="K1988" s="14"/>
      <c r="L1988" s="14"/>
      <c r="M1988" s="14"/>
      <c r="N1988" s="14"/>
      <c r="O1988" s="14"/>
      <c r="P1988" s="14"/>
    </row>
    <row r="1989" spans="1:16" ht="52.15" customHeight="1" x14ac:dyDescent="0.2">
      <c r="A1989" s="367" t="str">
        <f t="shared" si="51"/>
        <v>Пневматическая винтовка МР-512</v>
      </c>
      <c r="B1989" s="368"/>
      <c r="C1989" s="368"/>
      <c r="D1989" s="369"/>
      <c r="E1989" s="13">
        <v>2311</v>
      </c>
      <c r="F1989" s="14"/>
      <c r="G1989" s="40"/>
      <c r="H1989" s="40"/>
      <c r="I1989" s="14"/>
      <c r="J1989" s="14"/>
      <c r="K1989" s="14"/>
      <c r="L1989" s="14"/>
      <c r="M1989" s="14"/>
      <c r="N1989" s="14"/>
      <c r="O1989" s="14"/>
      <c r="P1989" s="14"/>
    </row>
    <row r="1990" spans="1:16" ht="52.15" customHeight="1" x14ac:dyDescent="0.2">
      <c r="A1990" s="367" t="str">
        <f t="shared" si="51"/>
        <v>Рециркулятор УФ-бактерицидный "СПДС-90-Р"</v>
      </c>
      <c r="B1990" s="368"/>
      <c r="C1990" s="368"/>
      <c r="D1990" s="369"/>
      <c r="E1990" s="13">
        <v>2312</v>
      </c>
      <c r="F1990" s="14"/>
      <c r="G1990" s="40"/>
      <c r="H1990" s="40"/>
      <c r="I1990" s="14"/>
      <c r="J1990" s="14"/>
      <c r="K1990" s="14"/>
      <c r="L1990" s="14"/>
      <c r="M1990" s="14"/>
      <c r="N1990" s="14"/>
      <c r="O1990" s="14"/>
      <c r="P1990" s="14"/>
    </row>
    <row r="1991" spans="1:16" ht="52.15" customHeight="1" x14ac:dyDescent="0.2">
      <c r="A1991" s="367" t="str">
        <f t="shared" si="51"/>
        <v>Проектор WANBO T6 max</v>
      </c>
      <c r="B1991" s="368"/>
      <c r="C1991" s="368"/>
      <c r="D1991" s="369"/>
      <c r="E1991" s="13">
        <v>2313</v>
      </c>
      <c r="F1991" s="14"/>
      <c r="G1991" s="40"/>
      <c r="H1991" s="40"/>
      <c r="I1991" s="14"/>
      <c r="J1991" s="14"/>
      <c r="K1991" s="14"/>
      <c r="L1991" s="14"/>
      <c r="M1991" s="14"/>
      <c r="N1991" s="14"/>
      <c r="O1991" s="14"/>
      <c r="P1991" s="14"/>
    </row>
    <row r="1992" spans="1:16" ht="52.15" customHeight="1" x14ac:dyDescent="0.2">
      <c r="A1992" s="367" t="str">
        <f t="shared" si="51"/>
        <v>Рециркулятор УФ-бактерицидный "СПДС-60-Р"</v>
      </c>
      <c r="B1992" s="368"/>
      <c r="C1992" s="368"/>
      <c r="D1992" s="369"/>
      <c r="E1992" s="13">
        <v>2314</v>
      </c>
      <c r="F1992" s="14"/>
      <c r="G1992" s="40"/>
      <c r="H1992" s="40"/>
      <c r="I1992" s="14"/>
      <c r="J1992" s="14"/>
      <c r="K1992" s="14"/>
      <c r="L1992" s="14"/>
      <c r="M1992" s="14"/>
      <c r="N1992" s="14"/>
      <c r="O1992" s="14"/>
      <c r="P1992" s="14"/>
    </row>
    <row r="1993" spans="1:16" ht="52.15" customHeight="1" x14ac:dyDescent="0.2">
      <c r="A1993" s="367" t="str">
        <f t="shared" si="51"/>
        <v>МФУ Epson L3070  А4 струйный</v>
      </c>
      <c r="B1993" s="368"/>
      <c r="C1993" s="368"/>
      <c r="D1993" s="369"/>
      <c r="E1993" s="13">
        <v>2315</v>
      </c>
      <c r="F1993" s="14"/>
      <c r="G1993" s="40"/>
      <c r="H1993" s="40"/>
      <c r="I1993" s="14"/>
      <c r="J1993" s="14"/>
      <c r="K1993" s="14"/>
      <c r="L1993" s="14"/>
      <c r="M1993" s="14"/>
      <c r="N1993" s="14"/>
      <c r="O1993" s="14"/>
      <c r="P1993" s="14"/>
    </row>
    <row r="1994" spans="1:16" ht="52.15" customHeight="1" x14ac:dyDescent="0.2">
      <c r="A1994" s="367" t="str">
        <f t="shared" si="51"/>
        <v>Ноутбук HP 15.6 15-bs053ur Intel</v>
      </c>
      <c r="B1994" s="368"/>
      <c r="C1994" s="368"/>
      <c r="D1994" s="369"/>
      <c r="E1994" s="13">
        <v>2316</v>
      </c>
      <c r="F1994" s="14"/>
      <c r="G1994" s="40"/>
      <c r="H1994" s="40"/>
      <c r="I1994" s="14"/>
      <c r="J1994" s="14"/>
      <c r="K1994" s="14"/>
      <c r="L1994" s="14"/>
      <c r="M1994" s="14"/>
      <c r="N1994" s="14"/>
      <c r="O1994" s="14"/>
      <c r="P1994" s="14"/>
    </row>
    <row r="1995" spans="1:16" ht="52.15" customHeight="1" x14ac:dyDescent="0.2">
      <c r="A1995" s="367" t="str">
        <f t="shared" si="51"/>
        <v>Рециркулятор УФ-бактерицидный "СПДС-120-Р"</v>
      </c>
      <c r="B1995" s="368"/>
      <c r="C1995" s="368"/>
      <c r="D1995" s="369"/>
      <c r="E1995" s="13">
        <v>2317</v>
      </c>
      <c r="F1995" s="14"/>
      <c r="G1995" s="40"/>
      <c r="H1995" s="40"/>
      <c r="I1995" s="14"/>
      <c r="J1995" s="14"/>
      <c r="K1995" s="14"/>
      <c r="L1995" s="14"/>
      <c r="M1995" s="14"/>
      <c r="N1995" s="14"/>
      <c r="O1995" s="14"/>
      <c r="P1995" s="14"/>
    </row>
    <row r="1996" spans="1:16" ht="52.15" customHeight="1" x14ac:dyDescent="0.2">
      <c r="A1996" s="367" t="str">
        <f t="shared" si="51"/>
        <v>Системный блок</v>
      </c>
      <c r="B1996" s="368"/>
      <c r="C1996" s="368"/>
      <c r="D1996" s="369"/>
      <c r="E1996" s="13">
        <v>2318</v>
      </c>
      <c r="F1996" s="14"/>
      <c r="G1996" s="40"/>
      <c r="H1996" s="40"/>
      <c r="I1996" s="14"/>
      <c r="J1996" s="14"/>
      <c r="K1996" s="14"/>
      <c r="L1996" s="14"/>
      <c r="M1996" s="14"/>
      <c r="N1996" s="14"/>
      <c r="O1996" s="14"/>
      <c r="P1996" s="14"/>
    </row>
    <row r="1997" spans="1:16" ht="52.15" customHeight="1" x14ac:dyDescent="0.2">
      <c r="A1997" s="367" t="str">
        <f t="shared" si="51"/>
        <v>Система оповещения Рокот-2</v>
      </c>
      <c r="B1997" s="368"/>
      <c r="C1997" s="368"/>
      <c r="D1997" s="369"/>
      <c r="E1997" s="13">
        <v>2319</v>
      </c>
      <c r="F1997" s="14"/>
      <c r="G1997" s="40"/>
      <c r="H1997" s="40"/>
      <c r="I1997" s="14"/>
      <c r="J1997" s="14"/>
      <c r="K1997" s="14"/>
      <c r="L1997" s="14"/>
      <c r="M1997" s="14"/>
      <c r="N1997" s="14"/>
      <c r="O1997" s="14"/>
      <c r="P1997" s="14"/>
    </row>
    <row r="1998" spans="1:16" ht="52.15" customHeight="1" x14ac:dyDescent="0.2">
      <c r="A1998" s="367" t="str">
        <f t="shared" si="51"/>
        <v>Электронное табло Импульс-710-D10x5-S 1-RY-RING</v>
      </c>
      <c r="B1998" s="368"/>
      <c r="C1998" s="368"/>
      <c r="D1998" s="369"/>
      <c r="E1998" s="13">
        <v>2320</v>
      </c>
      <c r="F1998" s="14"/>
      <c r="G1998" s="40"/>
      <c r="H1998" s="40"/>
      <c r="I1998" s="14"/>
      <c r="J1998" s="14"/>
      <c r="K1998" s="14"/>
      <c r="L1998" s="14"/>
      <c r="M1998" s="14"/>
      <c r="N1998" s="14"/>
      <c r="O1998" s="14"/>
      <c r="P1998" s="14"/>
    </row>
    <row r="1999" spans="1:16" ht="52.15" customHeight="1" x14ac:dyDescent="0.2">
      <c r="A1999" s="367" t="str">
        <f t="shared" si="51"/>
        <v>Телевизор ВВК 55LEX-8335/UTS2C 55", DVD-T2 DVB, SMART Салют ТВ, черный</v>
      </c>
      <c r="B1999" s="368"/>
      <c r="C1999" s="368"/>
      <c r="D1999" s="369"/>
      <c r="E1999" s="13">
        <v>2321</v>
      </c>
      <c r="F1999" s="14"/>
      <c r="G1999" s="40"/>
      <c r="H1999" s="40"/>
      <c r="I1999" s="14"/>
      <c r="J1999" s="14"/>
      <c r="K1999" s="14"/>
      <c r="L1999" s="14"/>
      <c r="M1999" s="14"/>
      <c r="N1999" s="14"/>
      <c r="O1999" s="14"/>
      <c r="P1999" s="14"/>
    </row>
    <row r="2000" spans="1:16" ht="52.15" customHeight="1" x14ac:dyDescent="0.2">
      <c r="A2000" s="367" t="str">
        <f t="shared" si="51"/>
        <v>Ноутбук Acer Aspire 3 A315-56-399N, 15.6", Intel Core i3 1005G1 1.2ГГц, 8ГБ DDR4, 512ГБ SSD, Intel UHD Graphics, Win10</v>
      </c>
      <c r="B2000" s="368"/>
      <c r="C2000" s="368"/>
      <c r="D2000" s="369"/>
      <c r="E2000" s="13">
        <v>2322</v>
      </c>
      <c r="F2000" s="14"/>
      <c r="G2000" s="40"/>
      <c r="H2000" s="40"/>
      <c r="I2000" s="14"/>
      <c r="J2000" s="14"/>
      <c r="K2000" s="14"/>
      <c r="L2000" s="14"/>
      <c r="M2000" s="14"/>
      <c r="N2000" s="14"/>
      <c r="O2000" s="14"/>
      <c r="P2000" s="14"/>
    </row>
    <row r="2001" spans="1:16" ht="52.15" customHeight="1" x14ac:dyDescent="0.2">
      <c r="A2001" s="367" t="str">
        <f t="shared" si="51"/>
        <v>Ноутбук Acer Extensa EX215-52-53U4 NX.EG8ER.00B 15.6" Intel Core i5-1035G1 (1.0ГГц)/8Gb/SSD 512 Gb/IPS /Intel UHD Graphics/DOS/Black</v>
      </c>
      <c r="B2001" s="368"/>
      <c r="C2001" s="368"/>
      <c r="D2001" s="369"/>
      <c r="E2001" s="13">
        <v>2323</v>
      </c>
      <c r="F2001" s="14"/>
      <c r="G2001" s="40"/>
      <c r="H2001" s="40"/>
      <c r="I2001" s="14"/>
      <c r="J2001" s="14"/>
      <c r="K2001" s="14"/>
      <c r="L2001" s="14"/>
      <c r="M2001" s="14"/>
      <c r="N2001" s="14"/>
      <c r="O2001" s="14"/>
      <c r="P2001" s="14"/>
    </row>
    <row r="2002" spans="1:16" ht="52.15" customHeight="1" x14ac:dyDescent="0.2">
      <c r="A2002" s="367" t="str">
        <f t="shared" si="51"/>
        <v>МФУ лазерное НР LaserJet Pro MFP M227 sdn</v>
      </c>
      <c r="B2002" s="368"/>
      <c r="C2002" s="368"/>
      <c r="D2002" s="369"/>
      <c r="E2002" s="13">
        <v>2324</v>
      </c>
      <c r="F2002" s="14"/>
      <c r="G2002" s="40"/>
      <c r="H2002" s="40"/>
      <c r="I2002" s="14"/>
      <c r="J2002" s="14"/>
      <c r="K2002" s="14"/>
      <c r="L2002" s="14"/>
      <c r="M2002" s="14"/>
      <c r="N2002" s="14"/>
      <c r="O2002" s="14"/>
      <c r="P2002" s="14"/>
    </row>
    <row r="2003" spans="1:16" ht="52.15" customHeight="1" x14ac:dyDescent="0.2">
      <c r="A2003" s="367" t="str">
        <f t="shared" si="51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2003" s="368"/>
      <c r="C2003" s="368"/>
      <c r="D2003" s="369"/>
      <c r="E2003" s="13">
        <v>2325</v>
      </c>
      <c r="F2003" s="14"/>
      <c r="G2003" s="40"/>
      <c r="H2003" s="40"/>
      <c r="I2003" s="14"/>
      <c r="J2003" s="14"/>
      <c r="K2003" s="14"/>
      <c r="L2003" s="14"/>
      <c r="M2003" s="14"/>
      <c r="N2003" s="14"/>
      <c r="O2003" s="14"/>
      <c r="P2003" s="14"/>
    </row>
    <row r="2004" spans="1:16" ht="52.15" customHeight="1" x14ac:dyDescent="0.2">
      <c r="A2004" s="367" t="str">
        <f t="shared" si="51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2004" s="368"/>
      <c r="C2004" s="368"/>
      <c r="D2004" s="369"/>
      <c r="E2004" s="13">
        <v>2326</v>
      </c>
      <c r="F2004" s="14"/>
      <c r="G2004" s="40"/>
      <c r="H2004" s="40"/>
      <c r="I2004" s="14"/>
      <c r="J2004" s="14"/>
      <c r="K2004" s="14"/>
      <c r="L2004" s="14"/>
      <c r="M2004" s="14"/>
      <c r="N2004" s="14"/>
      <c r="O2004" s="14"/>
      <c r="P2004" s="14"/>
    </row>
    <row r="2005" spans="1:16" ht="52.15" customHeight="1" x14ac:dyDescent="0.2">
      <c r="A2005" s="367" t="str">
        <f t="shared" si="51"/>
        <v>МФУ лазерное НР LaserJet Pro MFP M227 sdn</v>
      </c>
      <c r="B2005" s="368"/>
      <c r="C2005" s="368"/>
      <c r="D2005" s="369"/>
      <c r="E2005" s="13">
        <v>2327</v>
      </c>
      <c r="F2005" s="14"/>
      <c r="G2005" s="40"/>
      <c r="H2005" s="40"/>
      <c r="I2005" s="14"/>
      <c r="J2005" s="14"/>
      <c r="K2005" s="14"/>
      <c r="L2005" s="14"/>
      <c r="M2005" s="14"/>
      <c r="N2005" s="14"/>
      <c r="O2005" s="14"/>
      <c r="P2005" s="14"/>
    </row>
    <row r="2006" spans="1:16" ht="52.15" customHeight="1" x14ac:dyDescent="0.2">
      <c r="A2006" s="367" t="str">
        <f t="shared" si="51"/>
        <v>МФУ Kyocera FS-1120MFP A4</v>
      </c>
      <c r="B2006" s="368"/>
      <c r="C2006" s="368"/>
      <c r="D2006" s="369"/>
      <c r="E2006" s="13">
        <v>2328</v>
      </c>
      <c r="F2006" s="14"/>
      <c r="G2006" s="40"/>
      <c r="H2006" s="40"/>
      <c r="I2006" s="14"/>
      <c r="J2006" s="14"/>
      <c r="K2006" s="14"/>
      <c r="L2006" s="14"/>
      <c r="M2006" s="14"/>
      <c r="N2006" s="14"/>
      <c r="O2006" s="14"/>
      <c r="P2006" s="14"/>
    </row>
    <row r="2007" spans="1:16" ht="52.15" customHeight="1" x14ac:dyDescent="0.2">
      <c r="A2007" s="367" t="str">
        <f t="shared" si="51"/>
        <v>МФУ струйный Epson L4260 A4, цветной</v>
      </c>
      <c r="B2007" s="368"/>
      <c r="C2007" s="368"/>
      <c r="D2007" s="369"/>
      <c r="E2007" s="13">
        <v>2329</v>
      </c>
      <c r="F2007" s="14"/>
      <c r="G2007" s="40"/>
      <c r="H2007" s="40"/>
      <c r="I2007" s="14"/>
      <c r="J2007" s="14"/>
      <c r="K2007" s="14"/>
      <c r="L2007" s="14"/>
      <c r="M2007" s="14"/>
      <c r="N2007" s="14"/>
      <c r="O2007" s="14"/>
      <c r="P2007" s="14"/>
    </row>
    <row r="2008" spans="1:16" ht="52.15" customHeight="1" x14ac:dyDescent="0.2">
      <c r="A2008" s="367" t="str">
        <f t="shared" si="51"/>
        <v>Компьютер ПК в сборе (AMD Ryzen 5 360016GB/SSD 512GB+HDD 1TB/600WINDIA GeForce GT 1030/Win10+Монитор 23,8"+Набор беспроводной клавиатура+мышь</v>
      </c>
      <c r="B2008" s="368"/>
      <c r="C2008" s="368"/>
      <c r="D2008" s="369"/>
      <c r="E2008" s="13">
        <v>2330</v>
      </c>
      <c r="F2008" s="14"/>
      <c r="G2008" s="40"/>
      <c r="H2008" s="40"/>
      <c r="I2008" s="14"/>
      <c r="J2008" s="14"/>
      <c r="K2008" s="14"/>
      <c r="L2008" s="14"/>
      <c r="M2008" s="14"/>
      <c r="N2008" s="14"/>
      <c r="O2008" s="14"/>
      <c r="P2008" s="14"/>
    </row>
    <row r="2009" spans="1:16" ht="52.15" customHeight="1" x14ac:dyDescent="0.2">
      <c r="A2009" s="367" t="str">
        <f t="shared" si="51"/>
        <v>Рециркулятор УФ-бактерицидный "СПДС-60-Р"</v>
      </c>
      <c r="B2009" s="368"/>
      <c r="C2009" s="368"/>
      <c r="D2009" s="369"/>
      <c r="E2009" s="13">
        <v>2331</v>
      </c>
      <c r="F2009" s="14"/>
      <c r="G2009" s="40"/>
      <c r="H2009" s="40"/>
      <c r="I2009" s="14"/>
      <c r="J2009" s="14"/>
      <c r="K2009" s="14"/>
      <c r="L2009" s="14"/>
      <c r="M2009" s="14"/>
      <c r="N2009" s="14"/>
      <c r="O2009" s="14"/>
      <c r="P2009" s="14"/>
    </row>
    <row r="2010" spans="1:16" ht="52.15" customHeight="1" x14ac:dyDescent="0.2">
      <c r="A2010" s="367" t="str">
        <f t="shared" si="51"/>
        <v>Ноутбук Acer Extensa EX215-52-53U4 NX.EG8ER.00B 15.6" Intel Core i5-1035G1 (1.0ГГц)/8Gb/SSD 512 Gb/IPS /Intel UHD Graphics/DOS/Black</v>
      </c>
      <c r="B2010" s="368"/>
      <c r="C2010" s="368"/>
      <c r="D2010" s="369"/>
      <c r="E2010" s="13">
        <v>2332</v>
      </c>
      <c r="F2010" s="14"/>
      <c r="G2010" s="40"/>
      <c r="H2010" s="40"/>
      <c r="I2010" s="14"/>
      <c r="J2010" s="14"/>
      <c r="K2010" s="14"/>
      <c r="L2010" s="14"/>
      <c r="M2010" s="14"/>
      <c r="N2010" s="14"/>
      <c r="O2010" s="14"/>
      <c r="P2010" s="14"/>
    </row>
    <row r="2011" spans="1:16" ht="52.15" customHeight="1" x14ac:dyDescent="0.2">
      <c r="A2011" s="367" t="str">
        <f t="shared" si="51"/>
        <v>Проектор XGIMI MoGo Pro+ черный</v>
      </c>
      <c r="B2011" s="368"/>
      <c r="C2011" s="368"/>
      <c r="D2011" s="369"/>
      <c r="E2011" s="13">
        <v>2333</v>
      </c>
      <c r="F2011" s="14"/>
      <c r="G2011" s="40"/>
      <c r="H2011" s="40"/>
      <c r="I2011" s="14"/>
      <c r="J2011" s="14"/>
      <c r="K2011" s="14"/>
      <c r="L2011" s="14"/>
      <c r="M2011" s="14"/>
      <c r="N2011" s="14"/>
      <c r="O2011" s="14"/>
      <c r="P2011" s="14"/>
    </row>
    <row r="2012" spans="1:16" ht="52.15" customHeight="1" x14ac:dyDescent="0.2">
      <c r="A2012" s="367" t="str">
        <f t="shared" si="51"/>
        <v>Рециркулятор УФ-бактерицидный "СПДС-60-Р"</v>
      </c>
      <c r="B2012" s="368"/>
      <c r="C2012" s="368"/>
      <c r="D2012" s="369"/>
      <c r="E2012" s="13">
        <v>2334</v>
      </c>
      <c r="F2012" s="14"/>
      <c r="G2012" s="40"/>
      <c r="H2012" s="40"/>
      <c r="I2012" s="14"/>
      <c r="J2012" s="14"/>
      <c r="K2012" s="14"/>
      <c r="L2012" s="14"/>
      <c r="M2012" s="14"/>
      <c r="N2012" s="14"/>
      <c r="O2012" s="14"/>
      <c r="P2012" s="14"/>
    </row>
    <row r="2013" spans="1:16" ht="52.15" customHeight="1" x14ac:dyDescent="0.2">
      <c r="A2013" s="367" t="str">
        <f t="shared" si="51"/>
        <v>МФУ Pantum N6550NW, А4, лазерный, черный, автопадача на 35 листов</v>
      </c>
      <c r="B2013" s="368"/>
      <c r="C2013" s="368"/>
      <c r="D2013" s="369"/>
      <c r="E2013" s="13">
        <v>2335</v>
      </c>
      <c r="F2013" s="14"/>
      <c r="G2013" s="40"/>
      <c r="H2013" s="40"/>
      <c r="I2013" s="14"/>
      <c r="J2013" s="14"/>
      <c r="K2013" s="14"/>
      <c r="L2013" s="14"/>
      <c r="M2013" s="14"/>
      <c r="N2013" s="14"/>
      <c r="O2013" s="14"/>
      <c r="P2013" s="14"/>
    </row>
    <row r="2014" spans="1:16" ht="52.15" customHeight="1" x14ac:dyDescent="0.2">
      <c r="A2014" s="367" t="str">
        <f t="shared" si="51"/>
        <v>Электронное табло Импульс-710-D10x5-S 1-RY-RING</v>
      </c>
      <c r="B2014" s="368"/>
      <c r="C2014" s="368"/>
      <c r="D2014" s="369"/>
      <c r="E2014" s="13">
        <v>2336</v>
      </c>
      <c r="F2014" s="14"/>
      <c r="G2014" s="40"/>
      <c r="H2014" s="40"/>
      <c r="I2014" s="14"/>
      <c r="J2014" s="14"/>
      <c r="K2014" s="14"/>
      <c r="L2014" s="14"/>
      <c r="M2014" s="14"/>
      <c r="N2014" s="14"/>
      <c r="O2014" s="14"/>
      <c r="P2014" s="14"/>
    </row>
    <row r="2015" spans="1:16" ht="52.15" customHeight="1" x14ac:dyDescent="0.2">
      <c r="A2015" s="367" t="str">
        <f t="shared" si="51"/>
        <v>Компьютер ПК в сборе (Office Core i3 10100/16GB/SSD 256GB+HDD 1TB/400Winter UHD Graphich 630/Win10+Монитор 23,8"+Набор беспроводной клавиатура+мышь</v>
      </c>
      <c r="B2015" s="368"/>
      <c r="C2015" s="368"/>
      <c r="D2015" s="369"/>
      <c r="E2015" s="13">
        <v>2337</v>
      </c>
      <c r="F2015" s="14"/>
      <c r="G2015" s="40"/>
      <c r="H2015" s="40"/>
      <c r="I2015" s="14"/>
      <c r="J2015" s="14"/>
      <c r="K2015" s="14"/>
      <c r="L2015" s="14"/>
      <c r="M2015" s="14"/>
      <c r="N2015" s="14"/>
      <c r="O2015" s="14"/>
      <c r="P2015" s="14"/>
    </row>
    <row r="2016" spans="1:16" ht="52.15" customHeight="1" x14ac:dyDescent="0.2">
      <c r="A2016" s="367" t="str">
        <f t="shared" si="51"/>
        <v>Ноутбук Acer Aspire 3 A315-56-399N, 15.6", Intel Core i3 1005G1 1.2ГГц, 8ГБ DDR4, 512ГБ SSD, Intel UHD Graphics, Win10</v>
      </c>
      <c r="B2016" s="368"/>
      <c r="C2016" s="368"/>
      <c r="D2016" s="369"/>
      <c r="E2016" s="13">
        <v>2338</v>
      </c>
      <c r="F2016" s="14"/>
      <c r="G2016" s="40"/>
      <c r="H2016" s="40"/>
      <c r="I2016" s="14"/>
      <c r="J2016" s="14"/>
      <c r="K2016" s="14"/>
      <c r="L2016" s="14"/>
      <c r="M2016" s="14"/>
      <c r="N2016" s="14"/>
      <c r="O2016" s="14"/>
      <c r="P2016" s="14"/>
    </row>
    <row r="2017" spans="1:16" ht="52.15" customHeight="1" x14ac:dyDescent="0.2">
      <c r="A2017" s="367" t="str">
        <f t="shared" si="51"/>
        <v>Компьютер ПК в сборе (Office Core i3 10100/16GB/SSD 256GB+HDD 1TB/400Winter UHD Graphich 630/Win10+Монитор 23,8"+Набор беспроводной клавиатура+мышь</v>
      </c>
      <c r="B2017" s="368"/>
      <c r="C2017" s="368"/>
      <c r="D2017" s="369"/>
      <c r="E2017" s="13">
        <v>2339</v>
      </c>
      <c r="F2017" s="14"/>
      <c r="G2017" s="40"/>
      <c r="H2017" s="40"/>
      <c r="I2017" s="14"/>
      <c r="J2017" s="14"/>
      <c r="K2017" s="14"/>
      <c r="L2017" s="14"/>
      <c r="M2017" s="14"/>
      <c r="N2017" s="14"/>
      <c r="O2017" s="14"/>
      <c r="P2017" s="14"/>
    </row>
    <row r="2018" spans="1:16" ht="52.15" customHeight="1" x14ac:dyDescent="0.2">
      <c r="A2018" s="367" t="str">
        <f t="shared" si="51"/>
        <v>Автомат АК-12LT "Хищник" PRO серии "SPECIAL"</v>
      </c>
      <c r="B2018" s="368"/>
      <c r="C2018" s="368"/>
      <c r="D2018" s="369"/>
      <c r="E2018" s="13">
        <v>2340</v>
      </c>
      <c r="F2018" s="14"/>
      <c r="G2018" s="40"/>
      <c r="H2018" s="40"/>
      <c r="I2018" s="14"/>
      <c r="J2018" s="14"/>
      <c r="K2018" s="14"/>
      <c r="L2018" s="14"/>
      <c r="M2018" s="14"/>
      <c r="N2018" s="14"/>
      <c r="O2018" s="14"/>
      <c r="P2018" s="14"/>
    </row>
    <row r="2019" spans="1:16" ht="52.15" customHeight="1" x14ac:dyDescent="0.2">
      <c r="A2019" s="367" t="str">
        <f t="shared" si="51"/>
        <v>Автомат АК-12LT "Хищник" PRO серии "SPECIAL"</v>
      </c>
      <c r="B2019" s="368"/>
      <c r="C2019" s="368"/>
      <c r="D2019" s="369"/>
      <c r="E2019" s="13">
        <v>2341</v>
      </c>
      <c r="F2019" s="14"/>
      <c r="G2019" s="40"/>
      <c r="H2019" s="40"/>
      <c r="I2019" s="14"/>
      <c r="J2019" s="14"/>
      <c r="K2019" s="14"/>
      <c r="L2019" s="14"/>
      <c r="M2019" s="14"/>
      <c r="N2019" s="14"/>
      <c r="O2019" s="14"/>
      <c r="P2019" s="14"/>
    </row>
    <row r="2020" spans="1:16" ht="52.15" customHeight="1" x14ac:dyDescent="0.2">
      <c r="A2020" s="367" t="str">
        <f t="shared" si="51"/>
        <v>Автомат АК-12LT "Хищник" PRO серии "SPECIAL"</v>
      </c>
      <c r="B2020" s="368"/>
      <c r="C2020" s="368"/>
      <c r="D2020" s="369"/>
      <c r="E2020" s="13">
        <v>2342</v>
      </c>
      <c r="F2020" s="14"/>
      <c r="G2020" s="40"/>
      <c r="H2020" s="40"/>
      <c r="I2020" s="14"/>
      <c r="J2020" s="14"/>
      <c r="K2020" s="14"/>
      <c r="L2020" s="14"/>
      <c r="M2020" s="14"/>
      <c r="N2020" s="14"/>
      <c r="O2020" s="14"/>
      <c r="P2020" s="14"/>
    </row>
    <row r="2021" spans="1:16" ht="52.15" customHeight="1" x14ac:dyDescent="0.2">
      <c r="A2021" s="367" t="str">
        <f t="shared" si="51"/>
        <v>Автомат АК-12LT "Хищник" PRO серии "SPECIAL"</v>
      </c>
      <c r="B2021" s="368"/>
      <c r="C2021" s="368"/>
      <c r="D2021" s="369"/>
      <c r="E2021" s="13">
        <v>2343</v>
      </c>
      <c r="F2021" s="14"/>
      <c r="G2021" s="40"/>
      <c r="H2021" s="40"/>
      <c r="I2021" s="14"/>
      <c r="J2021" s="14"/>
      <c r="K2021" s="14"/>
      <c r="L2021" s="14"/>
      <c r="M2021" s="14"/>
      <c r="N2021" s="14"/>
      <c r="O2021" s="14"/>
      <c r="P2021" s="14"/>
    </row>
    <row r="2022" spans="1:16" ht="52.15" customHeight="1" x14ac:dyDescent="0.2">
      <c r="A2022" s="367" t="str">
        <f t="shared" si="51"/>
        <v>Автомат АК-12LT "Хищник" PRO серии "SPECIAL"</v>
      </c>
      <c r="B2022" s="368"/>
      <c r="C2022" s="368"/>
      <c r="D2022" s="369"/>
      <c r="E2022" s="13">
        <v>2344</v>
      </c>
      <c r="F2022" s="14"/>
      <c r="G2022" s="40"/>
      <c r="H2022" s="40"/>
      <c r="I2022" s="14"/>
      <c r="J2022" s="14"/>
      <c r="K2022" s="14"/>
      <c r="L2022" s="14"/>
      <c r="M2022" s="14"/>
      <c r="N2022" s="14"/>
      <c r="O2022" s="14"/>
      <c r="P2022" s="14"/>
    </row>
    <row r="2023" spans="1:16" ht="52.15" customHeight="1" x14ac:dyDescent="0.2">
      <c r="A2023" s="367" t="str">
        <f t="shared" si="51"/>
        <v>Пистолет "ШЕРШЕНЬ" серии "SPECIAL"</v>
      </c>
      <c r="B2023" s="368"/>
      <c r="C2023" s="368"/>
      <c r="D2023" s="369"/>
      <c r="E2023" s="13">
        <v>2345</v>
      </c>
      <c r="F2023" s="14"/>
      <c r="G2023" s="40"/>
      <c r="H2023" s="40"/>
      <c r="I2023" s="14"/>
      <c r="J2023" s="14"/>
      <c r="K2023" s="14"/>
      <c r="L2023" s="14"/>
      <c r="M2023" s="14"/>
      <c r="N2023" s="14"/>
      <c r="O2023" s="14"/>
      <c r="P2023" s="14"/>
    </row>
    <row r="2024" spans="1:16" ht="52.15" customHeight="1" x14ac:dyDescent="0.2">
      <c r="A2024" s="367" t="str">
        <f t="shared" si="51"/>
        <v>Оружие охолощенное КО-91/30-СХ</v>
      </c>
      <c r="B2024" s="368"/>
      <c r="C2024" s="368"/>
      <c r="D2024" s="369"/>
      <c r="E2024" s="13">
        <v>2346</v>
      </c>
      <c r="F2024" s="14"/>
      <c r="G2024" s="40"/>
      <c r="H2024" s="40"/>
      <c r="I2024" s="14"/>
      <c r="J2024" s="14"/>
      <c r="K2024" s="14"/>
      <c r="L2024" s="14"/>
      <c r="M2024" s="14"/>
      <c r="N2024" s="14"/>
      <c r="O2024" s="14"/>
      <c r="P2024" s="14"/>
    </row>
    <row r="2025" spans="1:16" ht="52.15" customHeight="1" x14ac:dyDescent="0.2">
      <c r="A2025" s="367" t="str">
        <f t="shared" si="51"/>
        <v>Оружие охолощенное Макаров-СО</v>
      </c>
      <c r="B2025" s="368"/>
      <c r="C2025" s="368"/>
      <c r="D2025" s="369"/>
      <c r="E2025" s="13">
        <v>2347</v>
      </c>
      <c r="F2025" s="14"/>
      <c r="G2025" s="40"/>
      <c r="H2025" s="40"/>
      <c r="I2025" s="14"/>
      <c r="J2025" s="14"/>
      <c r="K2025" s="14"/>
      <c r="L2025" s="14"/>
      <c r="M2025" s="14"/>
      <c r="N2025" s="14"/>
      <c r="O2025" s="14"/>
      <c r="P2025" s="14"/>
    </row>
    <row r="2026" spans="1:16" ht="52.15" customHeight="1" x14ac:dyDescent="0.2">
      <c r="A2026" s="367" t="str">
        <f t="shared" si="51"/>
        <v>Оружие охолощенное Наган Р-412 СХ</v>
      </c>
      <c r="B2026" s="368"/>
      <c r="C2026" s="368"/>
      <c r="D2026" s="369"/>
      <c r="E2026" s="13">
        <v>2348</v>
      </c>
      <c r="F2026" s="14"/>
      <c r="G2026" s="40"/>
      <c r="H2026" s="40"/>
      <c r="I2026" s="14"/>
      <c r="J2026" s="14"/>
      <c r="K2026" s="14"/>
      <c r="L2026" s="14"/>
      <c r="M2026" s="14"/>
      <c r="N2026" s="14"/>
      <c r="O2026" s="14"/>
      <c r="P2026" s="14"/>
    </row>
    <row r="2027" spans="1:16" ht="52.15" customHeight="1" x14ac:dyDescent="0.2">
      <c r="A2027" s="367" t="str">
        <f t="shared" si="51"/>
        <v>Рециркулятор УФ-бактерицидный "СПДС-60-Р"</v>
      </c>
      <c r="B2027" s="368"/>
      <c r="C2027" s="368"/>
      <c r="D2027" s="369"/>
      <c r="E2027" s="13">
        <v>2349</v>
      </c>
      <c r="F2027" s="14"/>
      <c r="G2027" s="40"/>
      <c r="H2027" s="40"/>
      <c r="I2027" s="14"/>
      <c r="J2027" s="14"/>
      <c r="K2027" s="14"/>
      <c r="L2027" s="14"/>
      <c r="M2027" s="14"/>
      <c r="N2027" s="14"/>
      <c r="O2027" s="14"/>
      <c r="P2027" s="14"/>
    </row>
    <row r="2028" spans="1:16" ht="52.15" customHeight="1" x14ac:dyDescent="0.2">
      <c r="A2028" s="367" t="str">
        <f t="shared" si="51"/>
        <v>Ноутбук Maibenden M555 белый 15.6" Full HD (1920х1080), IPS, AMD Ryzen 5 5500U, RAM 8ГБ, SSD 256 ГБ, AMD Radeon Graphics, Win10</v>
      </c>
      <c r="B2028" s="368"/>
      <c r="C2028" s="368"/>
      <c r="D2028" s="369"/>
      <c r="E2028" s="13">
        <v>2350</v>
      </c>
      <c r="F2028" s="14"/>
      <c r="G2028" s="40"/>
      <c r="H2028" s="40"/>
      <c r="I2028" s="14"/>
      <c r="J2028" s="14"/>
      <c r="K2028" s="14"/>
      <c r="L2028" s="14"/>
      <c r="M2028" s="14"/>
      <c r="N2028" s="14"/>
      <c r="O2028" s="14"/>
      <c r="P2028" s="14"/>
    </row>
    <row r="2029" spans="1:16" ht="52.15" customHeight="1" x14ac:dyDescent="0.2">
      <c r="A2029" s="367" t="str">
        <f t="shared" si="51"/>
        <v>Экран HIPER Cinema STP 16х9-120, 266х149см, 16:9, напольный</v>
      </c>
      <c r="B2029" s="368"/>
      <c r="C2029" s="368"/>
      <c r="D2029" s="369"/>
      <c r="E2029" s="13">
        <v>2351</v>
      </c>
      <c r="F2029" s="14"/>
      <c r="G2029" s="40"/>
      <c r="H2029" s="40"/>
      <c r="I2029" s="14"/>
      <c r="J2029" s="14"/>
      <c r="K2029" s="14"/>
      <c r="L2029" s="14"/>
      <c r="M2029" s="14"/>
      <c r="N2029" s="14"/>
      <c r="O2029" s="14"/>
      <c r="P2029" s="14"/>
    </row>
    <row r="2030" spans="1:16" ht="52.15" customHeight="1" x14ac:dyDescent="0.2">
      <c r="A2030" s="367" t="str">
        <f t="shared" si="51"/>
        <v>Макет оружия</v>
      </c>
      <c r="B2030" s="368"/>
      <c r="C2030" s="368"/>
      <c r="D2030" s="369"/>
      <c r="E2030" s="13">
        <v>2352</v>
      </c>
      <c r="F2030" s="14"/>
      <c r="G2030" s="40"/>
      <c r="H2030" s="40"/>
      <c r="I2030" s="14"/>
      <c r="J2030" s="14"/>
      <c r="K2030" s="14"/>
      <c r="L2030" s="14"/>
      <c r="M2030" s="14"/>
      <c r="N2030" s="14"/>
      <c r="O2030" s="14"/>
      <c r="P2030" s="14"/>
    </row>
    <row r="2031" spans="1:16" ht="52.15" customHeight="1" x14ac:dyDescent="0.2">
      <c r="A2031" s="367" t="str">
        <f t="shared" si="51"/>
        <v>Макет оружия</v>
      </c>
      <c r="B2031" s="368"/>
      <c r="C2031" s="368"/>
      <c r="D2031" s="369"/>
      <c r="E2031" s="13">
        <v>2353</v>
      </c>
      <c r="F2031" s="14"/>
      <c r="G2031" s="40"/>
      <c r="H2031" s="40"/>
      <c r="I2031" s="14"/>
      <c r="J2031" s="14"/>
      <c r="K2031" s="14"/>
      <c r="L2031" s="14"/>
      <c r="M2031" s="14"/>
      <c r="N2031" s="14"/>
      <c r="O2031" s="14"/>
      <c r="P2031" s="14"/>
    </row>
    <row r="2032" spans="1:16" ht="52.15" customHeight="1" x14ac:dyDescent="0.2">
      <c r="A2032" s="367" t="str">
        <f t="shared" si="51"/>
        <v>Макет оружия</v>
      </c>
      <c r="B2032" s="368"/>
      <c r="C2032" s="368"/>
      <c r="D2032" s="369"/>
      <c r="E2032" s="13">
        <v>2354</v>
      </c>
      <c r="F2032" s="14"/>
      <c r="G2032" s="40"/>
      <c r="H2032" s="40"/>
      <c r="I2032" s="14"/>
      <c r="J2032" s="14"/>
      <c r="K2032" s="14"/>
      <c r="L2032" s="14"/>
      <c r="M2032" s="14"/>
      <c r="N2032" s="14"/>
      <c r="O2032" s="14"/>
      <c r="P2032" s="14"/>
    </row>
    <row r="2033" spans="1:16" ht="52.15" customHeight="1" x14ac:dyDescent="0.2">
      <c r="A2033" s="367" t="str">
        <f t="shared" si="51"/>
        <v>Макет оружия</v>
      </c>
      <c r="B2033" s="368"/>
      <c r="C2033" s="368"/>
      <c r="D2033" s="369"/>
      <c r="E2033" s="13">
        <v>2355</v>
      </c>
      <c r="F2033" s="14"/>
      <c r="G2033" s="40"/>
      <c r="H2033" s="40"/>
      <c r="I2033" s="14"/>
      <c r="J2033" s="14"/>
      <c r="K2033" s="14"/>
      <c r="L2033" s="14"/>
      <c r="M2033" s="14"/>
      <c r="N2033" s="14"/>
      <c r="O2033" s="14"/>
      <c r="P2033" s="14"/>
    </row>
    <row r="2034" spans="1:16" ht="52.15" customHeight="1" x14ac:dyDescent="0.2">
      <c r="A2034" s="367" t="str">
        <f t="shared" si="51"/>
        <v>Телефон Thuraya XT-Lite</v>
      </c>
      <c r="B2034" s="368"/>
      <c r="C2034" s="368"/>
      <c r="D2034" s="369"/>
      <c r="E2034" s="13">
        <v>2356</v>
      </c>
      <c r="F2034" s="14"/>
      <c r="G2034" s="40"/>
      <c r="H2034" s="40"/>
      <c r="I2034" s="14"/>
      <c r="J2034" s="14"/>
      <c r="K2034" s="14"/>
      <c r="L2034" s="14"/>
      <c r="M2034" s="14"/>
      <c r="N2034" s="14"/>
      <c r="O2034" s="14"/>
      <c r="P2034" s="14"/>
    </row>
    <row r="2035" spans="1:16" ht="52.15" customHeight="1" x14ac:dyDescent="0.2">
      <c r="A2035" s="367" t="str">
        <f t="shared" si="51"/>
        <v>Макет оружия</v>
      </c>
      <c r="B2035" s="368"/>
      <c r="C2035" s="368"/>
      <c r="D2035" s="369"/>
      <c r="E2035" s="13">
        <v>2357</v>
      </c>
      <c r="F2035" s="14"/>
      <c r="G2035" s="40"/>
      <c r="H2035" s="40"/>
      <c r="I2035" s="14"/>
      <c r="J2035" s="14"/>
      <c r="K2035" s="14"/>
      <c r="L2035" s="14"/>
      <c r="M2035" s="14"/>
      <c r="N2035" s="14"/>
      <c r="O2035" s="14"/>
      <c r="P2035" s="14"/>
    </row>
    <row r="2036" spans="1:16" ht="52.15" customHeight="1" x14ac:dyDescent="0.2">
      <c r="A2036" s="367" t="str">
        <f t="shared" si="51"/>
        <v>МФУ Pantum N6550NW, А4, лазерный, черный, автопадача на 35 листов</v>
      </c>
      <c r="B2036" s="368"/>
      <c r="C2036" s="368"/>
      <c r="D2036" s="369"/>
      <c r="E2036" s="13">
        <v>2358</v>
      </c>
      <c r="F2036" s="14"/>
      <c r="G2036" s="40"/>
      <c r="H2036" s="40"/>
      <c r="I2036" s="14"/>
      <c r="J2036" s="14"/>
      <c r="K2036" s="14"/>
      <c r="L2036" s="14"/>
      <c r="M2036" s="14"/>
      <c r="N2036" s="14"/>
      <c r="O2036" s="14"/>
      <c r="P2036" s="14"/>
    </row>
    <row r="2037" spans="1:16" ht="52.15" customHeight="1" x14ac:dyDescent="0.2">
      <c r="A2037" s="367" t="str">
        <f t="shared" si="51"/>
        <v>Автомат АК-12LT "Хищник" PRO серии "SPECIAL"</v>
      </c>
      <c r="B2037" s="368"/>
      <c r="C2037" s="368"/>
      <c r="D2037" s="369"/>
      <c r="E2037" s="13">
        <v>2359</v>
      </c>
      <c r="F2037" s="14"/>
      <c r="G2037" s="40"/>
      <c r="H2037" s="40"/>
      <c r="I2037" s="14"/>
      <c r="J2037" s="14"/>
      <c r="K2037" s="14"/>
      <c r="L2037" s="14"/>
      <c r="M2037" s="14"/>
      <c r="N2037" s="14"/>
      <c r="O2037" s="14"/>
      <c r="P2037" s="14"/>
    </row>
    <row r="2038" spans="1:16" ht="52.15" customHeight="1" x14ac:dyDescent="0.2">
      <c r="A2038" s="367" t="str">
        <f t="shared" si="51"/>
        <v>Пистолет "ШЕРШЕНЬ" серии "SPECIAL"</v>
      </c>
      <c r="B2038" s="368"/>
      <c r="C2038" s="368"/>
      <c r="D2038" s="369"/>
      <c r="E2038" s="13">
        <v>2360</v>
      </c>
      <c r="F2038" s="14"/>
      <c r="G2038" s="40"/>
      <c r="H2038" s="40"/>
      <c r="I2038" s="14"/>
      <c r="J2038" s="14"/>
      <c r="K2038" s="14"/>
      <c r="L2038" s="14"/>
      <c r="M2038" s="14"/>
      <c r="N2038" s="14"/>
      <c r="O2038" s="14"/>
      <c r="P2038" s="14"/>
    </row>
    <row r="2039" spans="1:16" ht="52.15" customHeight="1" x14ac:dyDescent="0.2">
      <c r="A2039" s="367" t="str">
        <f t="shared" si="51"/>
        <v>Система управления доступом с автоматическим запирающим устройством</v>
      </c>
      <c r="B2039" s="368"/>
      <c r="C2039" s="368"/>
      <c r="D2039" s="369"/>
      <c r="E2039" s="13">
        <v>2361</v>
      </c>
      <c r="F2039" s="14"/>
      <c r="G2039" s="40"/>
      <c r="H2039" s="40"/>
      <c r="I2039" s="14"/>
      <c r="J2039" s="14"/>
      <c r="K2039" s="14"/>
      <c r="L2039" s="14"/>
      <c r="M2039" s="14"/>
      <c r="N2039" s="14"/>
      <c r="O2039" s="14"/>
      <c r="P2039" s="14"/>
    </row>
    <row r="2040" spans="1:16" ht="52.15" customHeight="1" x14ac:dyDescent="0.2">
      <c r="A2040" s="367" t="str">
        <f t="shared" si="51"/>
        <v>Принтер лазерный HP Laser 107w</v>
      </c>
      <c r="B2040" s="368"/>
      <c r="C2040" s="368"/>
      <c r="D2040" s="369"/>
      <c r="E2040" s="13">
        <v>2362</v>
      </c>
      <c r="F2040" s="14"/>
      <c r="G2040" s="40"/>
      <c r="H2040" s="40"/>
      <c r="I2040" s="14"/>
      <c r="J2040" s="14"/>
      <c r="K2040" s="14"/>
      <c r="L2040" s="14"/>
      <c r="M2040" s="14"/>
      <c r="N2040" s="14"/>
      <c r="O2040" s="14"/>
      <c r="P2040" s="14"/>
    </row>
    <row r="2041" spans="1:16" ht="52.15" customHeight="1" x14ac:dyDescent="0.2">
      <c r="A2041" s="367" t="str">
        <f t="shared" si="51"/>
        <v>МФУ HP LaserJet Pro4103fdw</v>
      </c>
      <c r="B2041" s="368"/>
      <c r="C2041" s="368"/>
      <c r="D2041" s="369"/>
      <c r="E2041" s="13">
        <v>2363</v>
      </c>
      <c r="F2041" s="14"/>
      <c r="G2041" s="40"/>
      <c r="H2041" s="40"/>
      <c r="I2041" s="14"/>
      <c r="J2041" s="14"/>
      <c r="K2041" s="14"/>
      <c r="L2041" s="14"/>
      <c r="M2041" s="14"/>
      <c r="N2041" s="14"/>
      <c r="O2041" s="14"/>
      <c r="P2041" s="14"/>
    </row>
    <row r="2042" spans="1:16" ht="52.15" customHeight="1" x14ac:dyDescent="0.2">
      <c r="A2042" s="367" t="str">
        <f t="shared" si="51"/>
        <v>Ноутбук MAIBENBEN M555</v>
      </c>
      <c r="B2042" s="368"/>
      <c r="C2042" s="368"/>
      <c r="D2042" s="369"/>
      <c r="E2042" s="13">
        <v>2364</v>
      </c>
      <c r="F2042" s="14"/>
      <c r="G2042" s="40"/>
      <c r="H2042" s="40"/>
      <c r="I2042" s="14"/>
      <c r="J2042" s="14"/>
      <c r="K2042" s="14"/>
      <c r="L2042" s="14"/>
      <c r="M2042" s="14"/>
      <c r="N2042" s="14"/>
      <c r="O2042" s="14"/>
      <c r="P2042" s="14"/>
    </row>
    <row r="2043" spans="1:16" ht="52.15" customHeight="1" x14ac:dyDescent="0.2">
      <c r="A2043" s="367" t="str">
        <f t="shared" si="51"/>
        <v>Ноутбук MAIBENBEN M555</v>
      </c>
      <c r="B2043" s="368"/>
      <c r="C2043" s="368"/>
      <c r="D2043" s="369"/>
      <c r="E2043" s="13">
        <v>2365</v>
      </c>
      <c r="F2043" s="14"/>
      <c r="G2043" s="40"/>
      <c r="H2043" s="40"/>
      <c r="I2043" s="14"/>
      <c r="J2043" s="14"/>
      <c r="K2043" s="14"/>
      <c r="L2043" s="14"/>
      <c r="M2043" s="14"/>
      <c r="N2043" s="14"/>
      <c r="O2043" s="14"/>
      <c r="P2043" s="14"/>
    </row>
    <row r="2044" spans="1:16" ht="52.15" customHeight="1" x14ac:dyDescent="0.2">
      <c r="A2044" s="370" t="str">
        <f t="shared" si="51"/>
        <v>Ноутбук MAIBENBEN M555</v>
      </c>
      <c r="B2044" s="370"/>
      <c r="C2044" s="370"/>
      <c r="D2044" s="370"/>
      <c r="E2044" s="13">
        <v>2366</v>
      </c>
      <c r="F2044" s="14"/>
      <c r="G2044" s="40"/>
      <c r="H2044" s="40"/>
      <c r="I2044" s="14"/>
      <c r="J2044" s="14"/>
      <c r="K2044" s="14"/>
      <c r="L2044" s="14"/>
      <c r="M2044" s="14"/>
      <c r="N2044" s="14"/>
      <c r="O2044" s="14"/>
      <c r="P2044" s="14"/>
    </row>
    <row r="2045" spans="1:16" ht="18" customHeight="1" x14ac:dyDescent="0.2">
      <c r="A2045" s="333" t="s">
        <v>686</v>
      </c>
      <c r="B2045" s="333"/>
      <c r="C2045" s="333"/>
      <c r="D2045" s="333"/>
      <c r="E2045" s="13">
        <v>2200</v>
      </c>
      <c r="F2045" s="14"/>
      <c r="G2045" s="14"/>
      <c r="H2045" s="14"/>
      <c r="I2045" s="14"/>
      <c r="J2045" s="14"/>
      <c r="K2045" s="14"/>
      <c r="L2045" s="14"/>
      <c r="M2045" s="14"/>
      <c r="N2045" s="14"/>
      <c r="O2045" s="14"/>
      <c r="P2045" s="14"/>
    </row>
    <row r="2046" spans="1:16" ht="31.5" customHeight="1" x14ac:dyDescent="0.2">
      <c r="A2046" s="333" t="s">
        <v>715</v>
      </c>
      <c r="B2046" s="333"/>
      <c r="C2046" s="333"/>
      <c r="D2046" s="333"/>
      <c r="E2046" s="13">
        <v>3000</v>
      </c>
      <c r="F2046" s="14"/>
      <c r="G2046" s="14"/>
      <c r="H2046" s="14"/>
      <c r="I2046" s="14"/>
      <c r="J2046" s="14"/>
      <c r="K2046" s="14"/>
      <c r="L2046" s="14"/>
      <c r="M2046" s="14"/>
      <c r="N2046" s="14"/>
      <c r="O2046" s="14"/>
      <c r="P2046" s="14"/>
    </row>
    <row r="2047" spans="1:16" x14ac:dyDescent="0.2">
      <c r="A2047" s="333" t="s">
        <v>180</v>
      </c>
      <c r="B2047" s="333"/>
      <c r="C2047" s="333"/>
      <c r="D2047" s="333"/>
      <c r="E2047" s="115">
        <v>3100</v>
      </c>
      <c r="F2047" s="337"/>
      <c r="G2047" s="337"/>
      <c r="H2047" s="337"/>
      <c r="I2047" s="337"/>
      <c r="J2047" s="337"/>
      <c r="K2047" s="337"/>
      <c r="L2047" s="337"/>
      <c r="M2047" s="337"/>
      <c r="N2047" s="337"/>
      <c r="O2047" s="337"/>
      <c r="P2047" s="337"/>
    </row>
    <row r="2048" spans="1:16" x14ac:dyDescent="0.2">
      <c r="A2048" s="333" t="s">
        <v>684</v>
      </c>
      <c r="B2048" s="333"/>
      <c r="C2048" s="333"/>
      <c r="D2048" s="333"/>
      <c r="E2048" s="115"/>
      <c r="F2048" s="337"/>
      <c r="G2048" s="337"/>
      <c r="H2048" s="337"/>
      <c r="I2048" s="337"/>
      <c r="J2048" s="337"/>
      <c r="K2048" s="337"/>
      <c r="L2048" s="337"/>
      <c r="M2048" s="337"/>
      <c r="N2048" s="337"/>
      <c r="O2048" s="337"/>
      <c r="P2048" s="337"/>
    </row>
    <row r="2049" spans="1:16" x14ac:dyDescent="0.2">
      <c r="A2049" s="333" t="s">
        <v>179</v>
      </c>
      <c r="B2049" s="333"/>
      <c r="C2049" s="333"/>
      <c r="D2049" s="333"/>
      <c r="E2049" s="115">
        <v>3110</v>
      </c>
      <c r="F2049" s="337"/>
      <c r="G2049" s="337"/>
      <c r="H2049" s="337"/>
      <c r="I2049" s="337"/>
      <c r="J2049" s="337"/>
      <c r="K2049" s="337"/>
      <c r="L2049" s="337"/>
      <c r="M2049" s="337"/>
      <c r="N2049" s="337"/>
      <c r="O2049" s="337"/>
      <c r="P2049" s="337"/>
    </row>
    <row r="2050" spans="1:16" ht="44.25" customHeight="1" x14ac:dyDescent="0.2">
      <c r="A2050" s="333" t="s">
        <v>685</v>
      </c>
      <c r="B2050" s="333"/>
      <c r="C2050" s="333"/>
      <c r="D2050" s="333"/>
      <c r="E2050" s="115"/>
      <c r="F2050" s="337"/>
      <c r="G2050" s="337"/>
      <c r="H2050" s="337"/>
      <c r="I2050" s="337"/>
      <c r="J2050" s="337"/>
      <c r="K2050" s="337"/>
      <c r="L2050" s="337"/>
      <c r="M2050" s="337"/>
      <c r="N2050" s="337"/>
      <c r="O2050" s="337"/>
      <c r="P2050" s="337"/>
    </row>
    <row r="2051" spans="1:16" ht="52.15" customHeight="1" x14ac:dyDescent="0.2">
      <c r="A2051" s="367" t="str">
        <f t="shared" ref="A2051:A2114" si="52">A491</f>
        <v>Скамья для пресса</v>
      </c>
      <c r="B2051" s="368"/>
      <c r="C2051" s="368"/>
      <c r="D2051" s="369"/>
      <c r="E2051" s="13">
        <v>3111</v>
      </c>
      <c r="F2051" s="14"/>
      <c r="G2051" s="14"/>
      <c r="H2051" s="14"/>
      <c r="I2051" s="14"/>
      <c r="J2051" s="14"/>
      <c r="K2051" s="14"/>
      <c r="L2051" s="14"/>
      <c r="M2051" s="14"/>
      <c r="N2051" s="14"/>
      <c r="O2051" s="14"/>
      <c r="P2051" s="14"/>
    </row>
    <row r="2052" spans="1:16" ht="52.15" customHeight="1" x14ac:dyDescent="0.2">
      <c r="A2052" s="367" t="str">
        <f t="shared" si="52"/>
        <v>Стойка для хранения дисков диаметров 50мм -А-образная (на 9 позиций)</v>
      </c>
      <c r="B2052" s="368"/>
      <c r="C2052" s="368"/>
      <c r="D2052" s="369"/>
      <c r="E2052" s="13">
        <v>3112</v>
      </c>
      <c r="F2052" s="14"/>
      <c r="G2052" s="14"/>
      <c r="H2052" s="14"/>
      <c r="I2052" s="14"/>
      <c r="J2052" s="14"/>
      <c r="K2052" s="14"/>
      <c r="L2052" s="14"/>
      <c r="M2052" s="14"/>
      <c r="N2052" s="14"/>
      <c r="O2052" s="14"/>
      <c r="P2052" s="14"/>
    </row>
    <row r="2053" spans="1:16" ht="52.15" customHeight="1" x14ac:dyDescent="0.2">
      <c r="A2053" s="367" t="str">
        <f t="shared" si="52"/>
        <v>Тренажер Гриф усиленый (сложный), длина-2200мм, втулка-50мм олимп.замок, нагрузка до 350 кг вес 25кг</v>
      </c>
      <c r="B2053" s="368"/>
      <c r="C2053" s="368"/>
      <c r="D2053" s="369"/>
      <c r="E2053" s="13">
        <v>3113</v>
      </c>
      <c r="F2053" s="14"/>
      <c r="G2053" s="14"/>
      <c r="H2053" s="14"/>
      <c r="I2053" s="14"/>
      <c r="J2053" s="14"/>
      <c r="K2053" s="14"/>
      <c r="L2053" s="14"/>
      <c r="M2053" s="14"/>
      <c r="N2053" s="14"/>
      <c r="O2053" s="14"/>
      <c r="P2053" s="14"/>
    </row>
    <row r="2054" spans="1:16" ht="52.15" customHeight="1" x14ac:dyDescent="0.2">
      <c r="A2054" s="367" t="str">
        <f t="shared" si="52"/>
        <v>Тяга на себя с упором в грудь (Свободные веса)</v>
      </c>
      <c r="B2054" s="368"/>
      <c r="C2054" s="368"/>
      <c r="D2054" s="369"/>
      <c r="E2054" s="13">
        <v>3114</v>
      </c>
      <c r="F2054" s="14"/>
      <c r="G2054" s="14"/>
      <c r="H2054" s="14"/>
      <c r="I2054" s="14"/>
      <c r="J2054" s="14"/>
      <c r="K2054" s="14"/>
      <c r="L2054" s="14"/>
      <c r="M2054" s="14"/>
      <c r="N2054" s="14"/>
      <c r="O2054" s="14"/>
      <c r="P2054" s="14"/>
    </row>
    <row r="2055" spans="1:16" ht="52.15" customHeight="1" x14ac:dyDescent="0.2">
      <c r="A2055" s="367" t="str">
        <f t="shared" si="52"/>
        <v>Гакк-машина (свободные веса)</v>
      </c>
      <c r="B2055" s="368"/>
      <c r="C2055" s="368"/>
      <c r="D2055" s="369"/>
      <c r="E2055" s="13">
        <v>3115</v>
      </c>
      <c r="F2055" s="14"/>
      <c r="G2055" s="14"/>
      <c r="H2055" s="14"/>
      <c r="I2055" s="14"/>
      <c r="J2055" s="14"/>
      <c r="K2055" s="14"/>
      <c r="L2055" s="14"/>
      <c r="M2055" s="14"/>
      <c r="N2055" s="14"/>
      <c r="O2055" s="14"/>
      <c r="P2055" s="14"/>
    </row>
    <row r="2056" spans="1:16" ht="52.15" customHeight="1" x14ac:dyDescent="0.2">
      <c r="A2056" s="367" t="str">
        <f t="shared" si="52"/>
        <v>Сгибание-разгибание ног сидя (грузо-блок)</v>
      </c>
      <c r="B2056" s="368"/>
      <c r="C2056" s="368"/>
      <c r="D2056" s="369"/>
      <c r="E2056" s="13">
        <v>3116</v>
      </c>
      <c r="F2056" s="14"/>
      <c r="G2056" s="14"/>
      <c r="H2056" s="14"/>
      <c r="I2056" s="14"/>
      <c r="J2056" s="14"/>
      <c r="K2056" s="14"/>
      <c r="L2056" s="14"/>
      <c r="M2056" s="14"/>
      <c r="N2056" s="14"/>
      <c r="O2056" s="14"/>
      <c r="P2056" s="14"/>
    </row>
    <row r="2057" spans="1:16" ht="52.15" customHeight="1" x14ac:dyDescent="0.2">
      <c r="A2057" s="367" t="str">
        <f t="shared" si="52"/>
        <v>Гантель черная, неразборная, с вращающейся хромированной ручкой 21 кг</v>
      </c>
      <c r="B2057" s="368"/>
      <c r="C2057" s="368"/>
      <c r="D2057" s="369"/>
      <c r="E2057" s="13">
        <v>3117</v>
      </c>
      <c r="F2057" s="14"/>
      <c r="G2057" s="14"/>
      <c r="H2057" s="14"/>
      <c r="I2057" s="14"/>
      <c r="J2057" s="14"/>
      <c r="K2057" s="14"/>
      <c r="L2057" s="14"/>
      <c r="M2057" s="14"/>
      <c r="N2057" s="14"/>
      <c r="O2057" s="14"/>
      <c r="P2057" s="14"/>
    </row>
    <row r="2058" spans="1:16" ht="52.15" customHeight="1" x14ac:dyDescent="0.2">
      <c r="A2058" s="367" t="str">
        <f t="shared" si="52"/>
        <v>Тренажер Гриф W-образный, хромированный, гладкая втулка 50 мм замок с ломающим стопором, нагрузка до 150 кг твес 12,2кг</v>
      </c>
      <c r="B2058" s="368"/>
      <c r="C2058" s="368"/>
      <c r="D2058" s="369"/>
      <c r="E2058" s="13">
        <v>3118</v>
      </c>
      <c r="F2058" s="14"/>
      <c r="G2058" s="14"/>
      <c r="H2058" s="14"/>
      <c r="I2058" s="14"/>
      <c r="J2058" s="14"/>
      <c r="K2058" s="14"/>
      <c r="L2058" s="14"/>
      <c r="M2058" s="14"/>
      <c r="N2058" s="14"/>
      <c r="O2058" s="14"/>
      <c r="P2058" s="14"/>
    </row>
    <row r="2059" spans="1:16" ht="52.15" customHeight="1" x14ac:dyDescent="0.2">
      <c r="A2059" s="367" t="str">
        <f t="shared" si="52"/>
        <v>Гантель черная, неразборная, с вращающейся хромированной ручкой 18,5 кг</v>
      </c>
      <c r="B2059" s="368"/>
      <c r="C2059" s="368"/>
      <c r="D2059" s="369"/>
      <c r="E2059" s="13">
        <v>3119</v>
      </c>
      <c r="F2059" s="14"/>
      <c r="G2059" s="14"/>
      <c r="H2059" s="14"/>
      <c r="I2059" s="14"/>
      <c r="J2059" s="14"/>
      <c r="K2059" s="14"/>
      <c r="L2059" s="14"/>
      <c r="M2059" s="14"/>
      <c r="N2059" s="14"/>
      <c r="O2059" s="14"/>
      <c r="P2059" s="14"/>
    </row>
    <row r="2060" spans="1:16" ht="52.15" customHeight="1" x14ac:dyDescent="0.2">
      <c r="A2060" s="367" t="str">
        <f t="shared" si="52"/>
        <v>Кистевой тренажер(грузо-блок)</v>
      </c>
      <c r="B2060" s="368"/>
      <c r="C2060" s="368"/>
      <c r="D2060" s="369"/>
      <c r="E2060" s="13">
        <v>3120</v>
      </c>
      <c r="F2060" s="14"/>
      <c r="G2060" s="14"/>
      <c r="H2060" s="14"/>
      <c r="I2060" s="14"/>
      <c r="J2060" s="14"/>
      <c r="K2060" s="14"/>
      <c r="L2060" s="14"/>
      <c r="M2060" s="14"/>
      <c r="N2060" s="14"/>
      <c r="O2060" s="14"/>
      <c r="P2060" s="14"/>
    </row>
    <row r="2061" spans="1:16" ht="52.15" customHeight="1" x14ac:dyDescent="0.2">
      <c r="A2061" s="367" t="str">
        <f t="shared" si="52"/>
        <v>Скамья для бицепса с сиденьем (Скамья Скотта с сиденьем)</v>
      </c>
      <c r="B2061" s="368"/>
      <c r="C2061" s="368"/>
      <c r="D2061" s="369"/>
      <c r="E2061" s="13">
        <v>3121</v>
      </c>
      <c r="F2061" s="14"/>
      <c r="G2061" s="14"/>
      <c r="H2061" s="14"/>
      <c r="I2061" s="14"/>
      <c r="J2061" s="14"/>
      <c r="K2061" s="14"/>
      <c r="L2061" s="14"/>
      <c r="M2061" s="14"/>
      <c r="N2061" s="14"/>
      <c r="O2061" s="14"/>
      <c r="P2061" s="14"/>
    </row>
    <row r="2062" spans="1:16" ht="52.15" customHeight="1" x14ac:dyDescent="0.2">
      <c r="A2062" s="367" t="str">
        <f t="shared" si="52"/>
        <v>Гантель черная, неразборная, с вращающейся хромированной ручкой 21 кг</v>
      </c>
      <c r="B2062" s="368"/>
      <c r="C2062" s="368"/>
      <c r="D2062" s="369"/>
      <c r="E2062" s="13">
        <v>3122</v>
      </c>
      <c r="F2062" s="14"/>
      <c r="G2062" s="14"/>
      <c r="H2062" s="14"/>
      <c r="I2062" s="14"/>
      <c r="J2062" s="14"/>
      <c r="K2062" s="14"/>
      <c r="L2062" s="14"/>
      <c r="M2062" s="14"/>
      <c r="N2062" s="14"/>
      <c r="O2062" s="14"/>
      <c r="P2062" s="14"/>
    </row>
    <row r="2063" spans="1:16" ht="52.15" customHeight="1" x14ac:dyDescent="0.2">
      <c r="A2063" s="367" t="str">
        <f t="shared" si="52"/>
        <v>Тренажер для разгибания спины (Гипер-экстензия)</v>
      </c>
      <c r="B2063" s="368"/>
      <c r="C2063" s="368"/>
      <c r="D2063" s="369"/>
      <c r="E2063" s="13">
        <v>3123</v>
      </c>
      <c r="F2063" s="14"/>
      <c r="G2063" s="14"/>
      <c r="H2063" s="14"/>
      <c r="I2063" s="14"/>
      <c r="J2063" s="14"/>
      <c r="K2063" s="14"/>
      <c r="L2063" s="14"/>
      <c r="M2063" s="14"/>
      <c r="N2063" s="14"/>
      <c r="O2063" s="14"/>
      <c r="P2063" s="14"/>
    </row>
    <row r="2064" spans="1:16" ht="52.15" customHeight="1" x14ac:dyDescent="0.2">
      <c r="A2064" s="367" t="str">
        <f t="shared" si="52"/>
        <v>Гантель черная, неразборная, с вращающейся хромированной ручкой 23,5 кг</v>
      </c>
      <c r="B2064" s="368"/>
      <c r="C2064" s="368"/>
      <c r="D2064" s="369"/>
      <c r="E2064" s="13">
        <v>3124</v>
      </c>
      <c r="F2064" s="14"/>
      <c r="G2064" s="14"/>
      <c r="H2064" s="14"/>
      <c r="I2064" s="14"/>
      <c r="J2064" s="14"/>
      <c r="K2064" s="14"/>
      <c r="L2064" s="14"/>
      <c r="M2064" s="14"/>
      <c r="N2064" s="14"/>
      <c r="O2064" s="14"/>
      <c r="P2064" s="14"/>
    </row>
    <row r="2065" spans="1:16" ht="52.15" customHeight="1" x14ac:dyDescent="0.2">
      <c r="A2065" s="367" t="str">
        <f t="shared" si="52"/>
        <v>Гантель черная, неразборная, с вращающейся хромированной ручкой 23,5 кг</v>
      </c>
      <c r="B2065" s="368"/>
      <c r="C2065" s="368"/>
      <c r="D2065" s="369"/>
      <c r="E2065" s="13">
        <v>3125</v>
      </c>
      <c r="F2065" s="14"/>
      <c r="G2065" s="14"/>
      <c r="H2065" s="14"/>
      <c r="I2065" s="14"/>
      <c r="J2065" s="14"/>
      <c r="K2065" s="14"/>
      <c r="L2065" s="14"/>
      <c r="M2065" s="14"/>
      <c r="N2065" s="14"/>
      <c r="O2065" s="14"/>
      <c r="P2065" s="14"/>
    </row>
    <row r="2066" spans="1:16" ht="52.15" customHeight="1" x14ac:dyDescent="0.2">
      <c r="A2066" s="367" t="str">
        <f t="shared" si="52"/>
        <v>Гантель черная, неразборная, с вращающейся хромированной ручкой 26 кг</v>
      </c>
      <c r="B2066" s="368"/>
      <c r="C2066" s="368"/>
      <c r="D2066" s="369"/>
      <c r="E2066" s="13">
        <v>3126</v>
      </c>
      <c r="F2066" s="14"/>
      <c r="G2066" s="14"/>
      <c r="H2066" s="14"/>
      <c r="I2066" s="14"/>
      <c r="J2066" s="14"/>
      <c r="K2066" s="14"/>
      <c r="L2066" s="14"/>
      <c r="M2066" s="14"/>
      <c r="N2066" s="14"/>
      <c r="O2066" s="14"/>
      <c r="P2066" s="14"/>
    </row>
    <row r="2067" spans="1:16" ht="52.15" customHeight="1" x14ac:dyDescent="0.2">
      <c r="A2067" s="367" t="str">
        <f t="shared" si="52"/>
        <v>Гантель черная, неразборная, с вращающейся хромированной ручкой 26 кг</v>
      </c>
      <c r="B2067" s="368"/>
      <c r="C2067" s="368"/>
      <c r="D2067" s="369"/>
      <c r="E2067" s="13">
        <v>3127</v>
      </c>
      <c r="F2067" s="14"/>
      <c r="G2067" s="14"/>
      <c r="H2067" s="14"/>
      <c r="I2067" s="14"/>
      <c r="J2067" s="14"/>
      <c r="K2067" s="14"/>
      <c r="L2067" s="14"/>
      <c r="M2067" s="14"/>
      <c r="N2067" s="14"/>
      <c r="O2067" s="14"/>
      <c r="P2067" s="14"/>
    </row>
    <row r="2068" spans="1:16" ht="52.15" customHeight="1" x14ac:dyDescent="0.2">
      <c r="A2068" s="367" t="str">
        <f t="shared" si="52"/>
        <v>Гантель черная, неразборная, с вращающейся хромированной ручкой 28,5 кг</v>
      </c>
      <c r="B2068" s="368"/>
      <c r="C2068" s="368"/>
      <c r="D2068" s="369"/>
      <c r="E2068" s="13">
        <v>3128</v>
      </c>
      <c r="F2068" s="14"/>
      <c r="G2068" s="14"/>
      <c r="H2068" s="14"/>
      <c r="I2068" s="14"/>
      <c r="J2068" s="14"/>
      <c r="K2068" s="14"/>
      <c r="L2068" s="14"/>
      <c r="M2068" s="14"/>
      <c r="N2068" s="14"/>
      <c r="O2068" s="14"/>
      <c r="P2068" s="14"/>
    </row>
    <row r="2069" spans="1:16" ht="52.15" customHeight="1" x14ac:dyDescent="0.2">
      <c r="A2069" s="367" t="str">
        <f t="shared" si="52"/>
        <v>Гантель черная, неразборная, с вращающейся хромированной ручкой 28,5 кг</v>
      </c>
      <c r="B2069" s="368"/>
      <c r="C2069" s="368"/>
      <c r="D2069" s="369"/>
      <c r="E2069" s="13">
        <v>3129</v>
      </c>
      <c r="F2069" s="14"/>
      <c r="G2069" s="14"/>
      <c r="H2069" s="14"/>
      <c r="I2069" s="14"/>
      <c r="J2069" s="14"/>
      <c r="K2069" s="14"/>
      <c r="L2069" s="14"/>
      <c r="M2069" s="14"/>
      <c r="N2069" s="14"/>
      <c r="O2069" s="14"/>
      <c r="P2069" s="14"/>
    </row>
    <row r="2070" spans="1:16" ht="52.15" customHeight="1" x14ac:dyDescent="0.2">
      <c r="A2070" s="367" t="str">
        <f t="shared" si="52"/>
        <v>Стойка для хранения хромированных гантелей фитнес на 10пар МВ 1,03 белый</v>
      </c>
      <c r="B2070" s="368"/>
      <c r="C2070" s="368"/>
      <c r="D2070" s="369"/>
      <c r="E2070" s="13">
        <v>3130</v>
      </c>
      <c r="F2070" s="14"/>
      <c r="G2070" s="14"/>
      <c r="H2070" s="14"/>
      <c r="I2070" s="14"/>
      <c r="J2070" s="14"/>
      <c r="K2070" s="14"/>
      <c r="L2070" s="14"/>
      <c r="M2070" s="14"/>
      <c r="N2070" s="14"/>
      <c r="O2070" s="14"/>
      <c r="P2070" s="14"/>
    </row>
    <row r="2071" spans="1:16" ht="52.15" customHeight="1" x14ac:dyDescent="0.2">
      <c r="A2071" s="367" t="str">
        <f t="shared" si="52"/>
        <v>Гантель черная, неразборная, с вращающейся хромированной ручкой 18,5 кг</v>
      </c>
      <c r="B2071" s="368"/>
      <c r="C2071" s="368"/>
      <c r="D2071" s="369"/>
      <c r="E2071" s="13">
        <v>3131</v>
      </c>
      <c r="F2071" s="14"/>
      <c r="G2071" s="14"/>
      <c r="H2071" s="14"/>
      <c r="I2071" s="14"/>
      <c r="J2071" s="14"/>
      <c r="K2071" s="14"/>
      <c r="L2071" s="14"/>
      <c r="M2071" s="14"/>
      <c r="N2071" s="14"/>
      <c r="O2071" s="14"/>
      <c r="P2071" s="14"/>
    </row>
    <row r="2072" spans="1:16" ht="52.15" customHeight="1" x14ac:dyDescent="0.2">
      <c r="A2072" s="367" t="str">
        <f t="shared" si="52"/>
        <v>Скамья-стойка для жима штанги лежа</v>
      </c>
      <c r="B2072" s="368"/>
      <c r="C2072" s="368"/>
      <c r="D2072" s="369"/>
      <c r="E2072" s="13">
        <v>3132</v>
      </c>
      <c r="F2072" s="14"/>
      <c r="G2072" s="14"/>
      <c r="H2072" s="14"/>
      <c r="I2072" s="14"/>
      <c r="J2072" s="14"/>
      <c r="K2072" s="14"/>
      <c r="L2072" s="14"/>
      <c r="M2072" s="14"/>
      <c r="N2072" s="14"/>
      <c r="O2072" s="14"/>
      <c r="P2072" s="14"/>
    </row>
    <row r="2073" spans="1:16" ht="52.15" customHeight="1" x14ac:dyDescent="0.2">
      <c r="A2073" s="367" t="str">
        <f t="shared" si="52"/>
        <v>Шкаф LS-22</v>
      </c>
      <c r="B2073" s="368"/>
      <c r="C2073" s="368"/>
      <c r="D2073" s="369"/>
      <c r="E2073" s="13">
        <v>3133</v>
      </c>
      <c r="F2073" s="14"/>
      <c r="G2073" s="14"/>
      <c r="H2073" s="14"/>
      <c r="I2073" s="14"/>
      <c r="J2073" s="14"/>
      <c r="K2073" s="14"/>
      <c r="L2073" s="14"/>
      <c r="M2073" s="14"/>
      <c r="N2073" s="14"/>
      <c r="O2073" s="14"/>
      <c r="P2073" s="14"/>
    </row>
    <row r="2074" spans="1:16" ht="52.15" customHeight="1" x14ac:dyDescent="0.2">
      <c r="A2074" s="367" t="str">
        <f t="shared" si="52"/>
        <v>Шкаф LS-22</v>
      </c>
      <c r="B2074" s="368"/>
      <c r="C2074" s="368"/>
      <c r="D2074" s="369"/>
      <c r="E2074" s="13">
        <v>3134</v>
      </c>
      <c r="F2074" s="14"/>
      <c r="G2074" s="14"/>
      <c r="H2074" s="14"/>
      <c r="I2074" s="14"/>
      <c r="J2074" s="14"/>
      <c r="K2074" s="14"/>
      <c r="L2074" s="14"/>
      <c r="M2074" s="14"/>
      <c r="N2074" s="14"/>
      <c r="O2074" s="14"/>
      <c r="P2074" s="14"/>
    </row>
    <row r="2075" spans="1:16" ht="52.15" customHeight="1" x14ac:dyDescent="0.2">
      <c r="A2075" s="367" t="str">
        <f t="shared" si="52"/>
        <v>Шкаф LS-22</v>
      </c>
      <c r="B2075" s="368"/>
      <c r="C2075" s="368"/>
      <c r="D2075" s="369"/>
      <c r="E2075" s="13">
        <v>3135</v>
      </c>
      <c r="F2075" s="14"/>
      <c r="G2075" s="14"/>
      <c r="H2075" s="14"/>
      <c r="I2075" s="14"/>
      <c r="J2075" s="14"/>
      <c r="K2075" s="14"/>
      <c r="L2075" s="14"/>
      <c r="M2075" s="14"/>
      <c r="N2075" s="14"/>
      <c r="O2075" s="14"/>
      <c r="P2075" s="14"/>
    </row>
    <row r="2076" spans="1:16" ht="52.15" customHeight="1" x14ac:dyDescent="0.2">
      <c r="A2076" s="367" t="str">
        <f t="shared" si="52"/>
        <v>Шкаф LS-22</v>
      </c>
      <c r="B2076" s="368"/>
      <c r="C2076" s="368"/>
      <c r="D2076" s="369"/>
      <c r="E2076" s="13">
        <v>3136</v>
      </c>
      <c r="F2076" s="14"/>
      <c r="G2076" s="14"/>
      <c r="H2076" s="14"/>
      <c r="I2076" s="14"/>
      <c r="J2076" s="14"/>
      <c r="K2076" s="14"/>
      <c r="L2076" s="14"/>
      <c r="M2076" s="14"/>
      <c r="N2076" s="14"/>
      <c r="O2076" s="14"/>
      <c r="P2076" s="14"/>
    </row>
    <row r="2077" spans="1:16" ht="52.15" customHeight="1" x14ac:dyDescent="0.2">
      <c r="A2077" s="367" t="str">
        <f t="shared" si="52"/>
        <v>Шкаф LS-22</v>
      </c>
      <c r="B2077" s="368"/>
      <c r="C2077" s="368"/>
      <c r="D2077" s="369"/>
      <c r="E2077" s="13">
        <v>3137</v>
      </c>
      <c r="F2077" s="14"/>
      <c r="G2077" s="14"/>
      <c r="H2077" s="14"/>
      <c r="I2077" s="14"/>
      <c r="J2077" s="14"/>
      <c r="K2077" s="14"/>
      <c r="L2077" s="14"/>
      <c r="M2077" s="14"/>
      <c r="N2077" s="14"/>
      <c r="O2077" s="14"/>
      <c r="P2077" s="14"/>
    </row>
    <row r="2078" spans="1:16" ht="52.15" customHeight="1" x14ac:dyDescent="0.2">
      <c r="A2078" s="367" t="str">
        <f t="shared" si="52"/>
        <v>Шкаф LS-22</v>
      </c>
      <c r="B2078" s="368"/>
      <c r="C2078" s="368"/>
      <c r="D2078" s="369"/>
      <c r="E2078" s="13">
        <v>3138</v>
      </c>
      <c r="F2078" s="14"/>
      <c r="G2078" s="14"/>
      <c r="H2078" s="14"/>
      <c r="I2078" s="14"/>
      <c r="J2078" s="14"/>
      <c r="K2078" s="14"/>
      <c r="L2078" s="14"/>
      <c r="M2078" s="14"/>
      <c r="N2078" s="14"/>
      <c r="O2078" s="14"/>
      <c r="P2078" s="14"/>
    </row>
    <row r="2079" spans="1:16" ht="52.15" customHeight="1" x14ac:dyDescent="0.2">
      <c r="A2079" s="367" t="str">
        <f t="shared" si="52"/>
        <v>Шкаф LS-22</v>
      </c>
      <c r="B2079" s="368"/>
      <c r="C2079" s="368"/>
      <c r="D2079" s="369"/>
      <c r="E2079" s="13">
        <v>3139</v>
      </c>
      <c r="F2079" s="14"/>
      <c r="G2079" s="14"/>
      <c r="H2079" s="14"/>
      <c r="I2079" s="14"/>
      <c r="J2079" s="14"/>
      <c r="K2079" s="14"/>
      <c r="L2079" s="14"/>
      <c r="M2079" s="14"/>
      <c r="N2079" s="14"/>
      <c r="O2079" s="14"/>
      <c r="P2079" s="14"/>
    </row>
    <row r="2080" spans="1:16" ht="52.15" customHeight="1" x14ac:dyDescent="0.2">
      <c r="A2080" s="367" t="str">
        <f t="shared" si="52"/>
        <v>Шкаф LS-22</v>
      </c>
      <c r="B2080" s="368"/>
      <c r="C2080" s="368"/>
      <c r="D2080" s="369"/>
      <c r="E2080" s="13">
        <v>3140</v>
      </c>
      <c r="F2080" s="14"/>
      <c r="G2080" s="14"/>
      <c r="H2080" s="14"/>
      <c r="I2080" s="14"/>
      <c r="J2080" s="14"/>
      <c r="K2080" s="14"/>
      <c r="L2080" s="14"/>
      <c r="M2080" s="14"/>
      <c r="N2080" s="14"/>
      <c r="O2080" s="14"/>
      <c r="P2080" s="14"/>
    </row>
    <row r="2081" spans="1:16" ht="52.15" customHeight="1" x14ac:dyDescent="0.2">
      <c r="A2081" s="367" t="str">
        <f t="shared" si="52"/>
        <v>Шкаф LS-22</v>
      </c>
      <c r="B2081" s="368"/>
      <c r="C2081" s="368"/>
      <c r="D2081" s="369"/>
      <c r="E2081" s="13">
        <v>3141</v>
      </c>
      <c r="F2081" s="14"/>
      <c r="G2081" s="14"/>
      <c r="H2081" s="14"/>
      <c r="I2081" s="14"/>
      <c r="J2081" s="14"/>
      <c r="K2081" s="14"/>
      <c r="L2081" s="14"/>
      <c r="M2081" s="14"/>
      <c r="N2081" s="14"/>
      <c r="O2081" s="14"/>
      <c r="P2081" s="14"/>
    </row>
    <row r="2082" spans="1:16" ht="52.15" customHeight="1" x14ac:dyDescent="0.2">
      <c r="A2082" s="367" t="str">
        <f t="shared" si="52"/>
        <v>Шкаф LS-22</v>
      </c>
      <c r="B2082" s="368"/>
      <c r="C2082" s="368"/>
      <c r="D2082" s="369"/>
      <c r="E2082" s="13">
        <v>3142</v>
      </c>
      <c r="F2082" s="14"/>
      <c r="G2082" s="14"/>
      <c r="H2082" s="14"/>
      <c r="I2082" s="14"/>
      <c r="J2082" s="14"/>
      <c r="K2082" s="14"/>
      <c r="L2082" s="14"/>
      <c r="M2082" s="14"/>
      <c r="N2082" s="14"/>
      <c r="O2082" s="14"/>
      <c r="P2082" s="14"/>
    </row>
    <row r="2083" spans="1:16" ht="52.15" customHeight="1" x14ac:dyDescent="0.2">
      <c r="A2083" s="367" t="str">
        <f t="shared" si="52"/>
        <v>Шкаф LS-22</v>
      </c>
      <c r="B2083" s="368"/>
      <c r="C2083" s="368"/>
      <c r="D2083" s="369"/>
      <c r="E2083" s="13">
        <v>3143</v>
      </c>
      <c r="F2083" s="14"/>
      <c r="G2083" s="14"/>
      <c r="H2083" s="14"/>
      <c r="I2083" s="14"/>
      <c r="J2083" s="14"/>
      <c r="K2083" s="14"/>
      <c r="L2083" s="14"/>
      <c r="M2083" s="14"/>
      <c r="N2083" s="14"/>
      <c r="O2083" s="14"/>
      <c r="P2083" s="14"/>
    </row>
    <row r="2084" spans="1:16" ht="52.15" customHeight="1" x14ac:dyDescent="0.2">
      <c r="A2084" s="367" t="str">
        <f t="shared" si="52"/>
        <v>Шкаф LS-22</v>
      </c>
      <c r="B2084" s="368"/>
      <c r="C2084" s="368"/>
      <c r="D2084" s="369"/>
      <c r="E2084" s="13">
        <v>3144</v>
      </c>
      <c r="F2084" s="14"/>
      <c r="G2084" s="14"/>
      <c r="H2084" s="14"/>
      <c r="I2084" s="14"/>
      <c r="J2084" s="14"/>
      <c r="K2084" s="14"/>
      <c r="L2084" s="14"/>
      <c r="M2084" s="14"/>
      <c r="N2084" s="14"/>
      <c r="O2084" s="14"/>
      <c r="P2084" s="14"/>
    </row>
    <row r="2085" spans="1:16" ht="52.15" customHeight="1" x14ac:dyDescent="0.2">
      <c r="A2085" s="367" t="str">
        <f t="shared" si="52"/>
        <v>Роллап (850х2000мм)</v>
      </c>
      <c r="B2085" s="368"/>
      <c r="C2085" s="368"/>
      <c r="D2085" s="369"/>
      <c r="E2085" s="13">
        <v>3145</v>
      </c>
      <c r="F2085" s="14"/>
      <c r="G2085" s="14"/>
      <c r="H2085" s="14"/>
      <c r="I2085" s="14"/>
      <c r="J2085" s="14"/>
      <c r="K2085" s="14"/>
      <c r="L2085" s="14"/>
      <c r="M2085" s="14"/>
      <c r="N2085" s="14"/>
      <c r="O2085" s="14"/>
      <c r="P2085" s="14"/>
    </row>
    <row r="2086" spans="1:16" ht="52.15" customHeight="1" x14ac:dyDescent="0.2">
      <c r="A2086" s="367" t="str">
        <f t="shared" si="52"/>
        <v>Роллап (850х2000мм)</v>
      </c>
      <c r="B2086" s="368"/>
      <c r="C2086" s="368"/>
      <c r="D2086" s="369"/>
      <c r="E2086" s="13">
        <v>3146</v>
      </c>
      <c r="F2086" s="14"/>
      <c r="G2086" s="14"/>
      <c r="H2086" s="14"/>
      <c r="I2086" s="14"/>
      <c r="J2086" s="14"/>
      <c r="K2086" s="14"/>
      <c r="L2086" s="14"/>
      <c r="M2086" s="14"/>
      <c r="N2086" s="14"/>
      <c r="O2086" s="14"/>
      <c r="P2086" s="14"/>
    </row>
    <row r="2087" spans="1:16" ht="52.15" customHeight="1" x14ac:dyDescent="0.2">
      <c r="A2087" s="367" t="str">
        <f t="shared" si="52"/>
        <v>SP Expert III standart обвязка</v>
      </c>
      <c r="B2087" s="368"/>
      <c r="C2087" s="368"/>
      <c r="D2087" s="369"/>
      <c r="E2087" s="13">
        <v>3147</v>
      </c>
      <c r="F2087" s="14"/>
      <c r="G2087" s="14"/>
      <c r="H2087" s="14"/>
      <c r="I2087" s="14"/>
      <c r="J2087" s="14"/>
      <c r="K2087" s="14"/>
      <c r="L2087" s="14"/>
      <c r="M2087" s="14"/>
      <c r="N2087" s="14"/>
      <c r="O2087" s="14"/>
      <c r="P2087" s="14"/>
    </row>
    <row r="2088" spans="1:16" ht="52.15" customHeight="1" x14ac:dyDescent="0.2">
      <c r="A2088" s="367" t="str">
        <f t="shared" si="52"/>
        <v>Устройство спусковое Stop</v>
      </c>
      <c r="B2088" s="368"/>
      <c r="C2088" s="368"/>
      <c r="D2088" s="369"/>
      <c r="E2088" s="13">
        <v>3148</v>
      </c>
      <c r="F2088" s="14"/>
      <c r="G2088" s="14"/>
      <c r="H2088" s="14"/>
      <c r="I2088" s="14"/>
      <c r="J2088" s="14"/>
      <c r="K2088" s="14"/>
      <c r="L2088" s="14"/>
      <c r="M2088" s="14"/>
      <c r="N2088" s="14"/>
      <c r="O2088" s="14"/>
      <c r="P2088" s="14"/>
    </row>
    <row r="2089" spans="1:16" ht="52.15" customHeight="1" x14ac:dyDescent="0.2">
      <c r="A2089" s="367" t="str">
        <f t="shared" si="52"/>
        <v>Оборудование для горно-штурмовой подготовки Переправа</v>
      </c>
      <c r="B2089" s="368"/>
      <c r="C2089" s="368"/>
      <c r="D2089" s="369"/>
      <c r="E2089" s="13">
        <v>3149</v>
      </c>
      <c r="F2089" s="14"/>
      <c r="G2089" s="14"/>
      <c r="H2089" s="14"/>
      <c r="I2089" s="14"/>
      <c r="J2089" s="14"/>
      <c r="K2089" s="14"/>
      <c r="L2089" s="14"/>
      <c r="M2089" s="14"/>
      <c r="N2089" s="14"/>
      <c r="O2089" s="14"/>
      <c r="P2089" s="14"/>
    </row>
    <row r="2090" spans="1:16" ht="52.15" customHeight="1" x14ac:dyDescent="0.2">
      <c r="A2090" s="367" t="str">
        <f t="shared" si="52"/>
        <v>Кулер для воды Lesoto 222 LD (белый)</v>
      </c>
      <c r="B2090" s="368"/>
      <c r="C2090" s="368"/>
      <c r="D2090" s="369"/>
      <c r="E2090" s="13">
        <v>3150</v>
      </c>
      <c r="F2090" s="14"/>
      <c r="G2090" s="14"/>
      <c r="H2090" s="14"/>
      <c r="I2090" s="14"/>
      <c r="J2090" s="14"/>
      <c r="K2090" s="14"/>
      <c r="L2090" s="14"/>
      <c r="M2090" s="14"/>
      <c r="N2090" s="14"/>
      <c r="O2090" s="14"/>
      <c r="P2090" s="14"/>
    </row>
    <row r="2091" spans="1:16" ht="52.15" customHeight="1" x14ac:dyDescent="0.2">
      <c r="A2091" s="367" t="str">
        <f t="shared" si="52"/>
        <v>Тумба 41*45*54 Лидер Престиж</v>
      </c>
      <c r="B2091" s="368"/>
      <c r="C2091" s="368"/>
      <c r="D2091" s="369"/>
      <c r="E2091" s="13">
        <v>3151</v>
      </c>
      <c r="F2091" s="14"/>
      <c r="G2091" s="14"/>
      <c r="H2091" s="14"/>
      <c r="I2091" s="14"/>
      <c r="J2091" s="14"/>
      <c r="K2091" s="14"/>
      <c r="L2091" s="14"/>
      <c r="M2091" s="14"/>
      <c r="N2091" s="14"/>
      <c r="O2091" s="14"/>
      <c r="P2091" s="14"/>
    </row>
    <row r="2092" spans="1:16" ht="52.15" customHeight="1" x14ac:dyDescent="0.2">
      <c r="A2092" s="367" t="str">
        <f t="shared" si="52"/>
        <v>Тумба многофункциональная 135*42*87 Лидер Престиж</v>
      </c>
      <c r="B2092" s="368"/>
      <c r="C2092" s="368"/>
      <c r="D2092" s="369"/>
      <c r="E2092" s="13">
        <v>3152</v>
      </c>
      <c r="F2092" s="14"/>
      <c r="G2092" s="14"/>
      <c r="H2092" s="14"/>
      <c r="I2092" s="14"/>
      <c r="J2092" s="14"/>
      <c r="K2092" s="14"/>
      <c r="L2092" s="14"/>
      <c r="M2092" s="14"/>
      <c r="N2092" s="14"/>
      <c r="O2092" s="14"/>
      <c r="P2092" s="14"/>
    </row>
    <row r="2093" spans="1:16" ht="52.15" customHeight="1" x14ac:dyDescent="0.2">
      <c r="A2093" s="367" t="str">
        <f t="shared" si="52"/>
        <v>Тумба с дверкой 88*42*65 Прстиж 83.21</v>
      </c>
      <c r="B2093" s="368"/>
      <c r="C2093" s="368"/>
      <c r="D2093" s="369"/>
      <c r="E2093" s="13">
        <v>3153</v>
      </c>
      <c r="F2093" s="14"/>
      <c r="G2093" s="14"/>
      <c r="H2093" s="14"/>
      <c r="I2093" s="14"/>
      <c r="J2093" s="14"/>
      <c r="K2093" s="14"/>
      <c r="L2093" s="14"/>
      <c r="M2093" s="14"/>
      <c r="N2093" s="14"/>
      <c r="O2093" s="14"/>
      <c r="P2093" s="14"/>
    </row>
    <row r="2094" spans="1:16" ht="52.15" customHeight="1" x14ac:dyDescent="0.2">
      <c r="A2094" s="367" t="str">
        <f t="shared" si="52"/>
        <v>Стол руководителя 159*85*75 Прстиж 83.18</v>
      </c>
      <c r="B2094" s="368"/>
      <c r="C2094" s="368"/>
      <c r="D2094" s="369"/>
      <c r="E2094" s="13">
        <v>3154</v>
      </c>
      <c r="F2094" s="14"/>
      <c r="G2094" s="14"/>
      <c r="H2094" s="14"/>
      <c r="I2094" s="14"/>
      <c r="J2094" s="14"/>
      <c r="K2094" s="14"/>
      <c r="L2094" s="14"/>
      <c r="M2094" s="14"/>
      <c r="N2094" s="14"/>
      <c r="O2094" s="14"/>
      <c r="P2094" s="14"/>
    </row>
    <row r="2095" spans="1:16" ht="52.15" customHeight="1" x14ac:dyDescent="0.2">
      <c r="A2095" s="367" t="str">
        <f t="shared" si="52"/>
        <v>Тумба под обувь</v>
      </c>
      <c r="B2095" s="368"/>
      <c r="C2095" s="368"/>
      <c r="D2095" s="369"/>
      <c r="E2095" s="13">
        <v>3155</v>
      </c>
      <c r="F2095" s="14"/>
      <c r="G2095" s="14"/>
      <c r="H2095" s="14"/>
      <c r="I2095" s="14"/>
      <c r="J2095" s="14"/>
      <c r="K2095" s="14"/>
      <c r="L2095" s="14"/>
      <c r="M2095" s="14"/>
      <c r="N2095" s="14"/>
      <c r="O2095" s="14"/>
      <c r="P2095" s="14"/>
    </row>
    <row r="2096" spans="1:16" ht="52.15" customHeight="1" x14ac:dyDescent="0.2">
      <c r="A2096" s="367" t="str">
        <f t="shared" si="52"/>
        <v>Манекен борцовский 150см</v>
      </c>
      <c r="B2096" s="368"/>
      <c r="C2096" s="368"/>
      <c r="D2096" s="369"/>
      <c r="E2096" s="13">
        <v>3156</v>
      </c>
      <c r="F2096" s="14"/>
      <c r="G2096" s="14"/>
      <c r="H2096" s="14"/>
      <c r="I2096" s="14"/>
      <c r="J2096" s="14"/>
      <c r="K2096" s="14"/>
      <c r="L2096" s="14"/>
      <c r="M2096" s="14"/>
      <c r="N2096" s="14"/>
      <c r="O2096" s="14"/>
      <c r="P2096" s="14"/>
    </row>
    <row r="2097" spans="1:16" ht="52.15" customHeight="1" x14ac:dyDescent="0.2">
      <c r="A2097" s="367" t="str">
        <f t="shared" si="52"/>
        <v>Письменный стол 1300*700*750 ЛДСП 22мм цвет серый титан</v>
      </c>
      <c r="B2097" s="368"/>
      <c r="C2097" s="368"/>
      <c r="D2097" s="369"/>
      <c r="E2097" s="13">
        <v>3157</v>
      </c>
      <c r="F2097" s="14"/>
      <c r="G2097" s="14"/>
      <c r="H2097" s="14"/>
      <c r="I2097" s="14"/>
      <c r="J2097" s="14"/>
      <c r="K2097" s="14"/>
      <c r="L2097" s="14"/>
      <c r="M2097" s="14"/>
      <c r="N2097" s="14"/>
      <c r="O2097" s="14"/>
      <c r="P2097" s="14"/>
    </row>
    <row r="2098" spans="1:16" ht="52.15" customHeight="1" x14ac:dyDescent="0.2">
      <c r="A2098" s="367" t="str">
        <f t="shared" si="52"/>
        <v>Информационный стенд с карманами,АКП стальная,ЧПУ фрезерование,формовка,карманы</v>
      </c>
      <c r="B2098" s="368"/>
      <c r="C2098" s="368"/>
      <c r="D2098" s="369"/>
      <c r="E2098" s="13">
        <v>3158</v>
      </c>
      <c r="F2098" s="14"/>
      <c r="G2098" s="14"/>
      <c r="H2098" s="14"/>
      <c r="I2098" s="14"/>
      <c r="J2098" s="14"/>
      <c r="K2098" s="14"/>
      <c r="L2098" s="14"/>
      <c r="M2098" s="14"/>
      <c r="N2098" s="14"/>
      <c r="O2098" s="14"/>
      <c r="P2098" s="14"/>
    </row>
    <row r="2099" spans="1:16" ht="52.15" customHeight="1" x14ac:dyDescent="0.2">
      <c r="A2099" s="367" t="str">
        <f t="shared" si="52"/>
        <v>Брэндволл за ресепшен,ПВХ 6мм,фоновка пленкой с печатью,крепление</v>
      </c>
      <c r="B2099" s="368"/>
      <c r="C2099" s="368"/>
      <c r="D2099" s="369"/>
      <c r="E2099" s="13">
        <v>3159</v>
      </c>
      <c r="F2099" s="14"/>
      <c r="G2099" s="14"/>
      <c r="H2099" s="14"/>
      <c r="I2099" s="14"/>
      <c r="J2099" s="14"/>
      <c r="K2099" s="14"/>
      <c r="L2099" s="14"/>
      <c r="M2099" s="14"/>
      <c r="N2099" s="14"/>
      <c r="O2099" s="14"/>
      <c r="P2099" s="14"/>
    </row>
    <row r="2100" spans="1:16" ht="52.15" customHeight="1" x14ac:dyDescent="0.2">
      <c r="A2100" s="367" t="str">
        <f t="shared" si="52"/>
        <v>Манекен борцовский 130см</v>
      </c>
      <c r="B2100" s="368"/>
      <c r="C2100" s="368"/>
      <c r="D2100" s="369"/>
      <c r="E2100" s="13">
        <v>3160</v>
      </c>
      <c r="F2100" s="14"/>
      <c r="G2100" s="14"/>
      <c r="H2100" s="14"/>
      <c r="I2100" s="14"/>
      <c r="J2100" s="14"/>
      <c r="K2100" s="14"/>
      <c r="L2100" s="14"/>
      <c r="M2100" s="14"/>
      <c r="N2100" s="14"/>
      <c r="O2100" s="14"/>
      <c r="P2100" s="14"/>
    </row>
    <row r="2101" spans="1:16" ht="52.15" customHeight="1" x14ac:dyDescent="0.2">
      <c r="A2101" s="367" t="str">
        <f t="shared" si="52"/>
        <v>Манекен борцовский 150см</v>
      </c>
      <c r="B2101" s="368"/>
      <c r="C2101" s="368"/>
      <c r="D2101" s="369"/>
      <c r="E2101" s="13">
        <v>3161</v>
      </c>
      <c r="F2101" s="14"/>
      <c r="G2101" s="14"/>
      <c r="H2101" s="14"/>
      <c r="I2101" s="14"/>
      <c r="J2101" s="14"/>
      <c r="K2101" s="14"/>
      <c r="L2101" s="14"/>
      <c r="M2101" s="14"/>
      <c r="N2101" s="14"/>
      <c r="O2101" s="14"/>
      <c r="P2101" s="14"/>
    </row>
    <row r="2102" spans="1:16" ht="52.15" customHeight="1" x14ac:dyDescent="0.2">
      <c r="A2102" s="367" t="str">
        <f t="shared" si="52"/>
        <v>Манекен борцовский 140см</v>
      </c>
      <c r="B2102" s="368"/>
      <c r="C2102" s="368"/>
      <c r="D2102" s="369"/>
      <c r="E2102" s="13">
        <v>3162</v>
      </c>
      <c r="F2102" s="14"/>
      <c r="G2102" s="14"/>
      <c r="H2102" s="14"/>
      <c r="I2102" s="14"/>
      <c r="J2102" s="14"/>
      <c r="K2102" s="14"/>
      <c r="L2102" s="14"/>
      <c r="M2102" s="14"/>
      <c r="N2102" s="14"/>
      <c r="O2102" s="14"/>
      <c r="P2102" s="14"/>
    </row>
    <row r="2103" spans="1:16" ht="52.15" customHeight="1" x14ac:dyDescent="0.2">
      <c r="A2103" s="367" t="str">
        <f t="shared" si="52"/>
        <v>холодильник Бирюса М108</v>
      </c>
      <c r="B2103" s="368"/>
      <c r="C2103" s="368"/>
      <c r="D2103" s="369"/>
      <c r="E2103" s="13">
        <v>3163</v>
      </c>
      <c r="F2103" s="14"/>
      <c r="G2103" s="14"/>
      <c r="H2103" s="14"/>
      <c r="I2103" s="14"/>
      <c r="J2103" s="14"/>
      <c r="K2103" s="14"/>
      <c r="L2103" s="14"/>
      <c r="M2103" s="14"/>
      <c r="N2103" s="14"/>
      <c r="O2103" s="14"/>
      <c r="P2103" s="14"/>
    </row>
    <row r="2104" spans="1:16" ht="52.15" customHeight="1" x14ac:dyDescent="0.2">
      <c r="A2104" s="367" t="str">
        <f t="shared" si="52"/>
        <v>Стол (металлокаркас,стекло)</v>
      </c>
      <c r="B2104" s="368"/>
      <c r="C2104" s="368"/>
      <c r="D2104" s="369"/>
      <c r="E2104" s="13">
        <v>3164</v>
      </c>
      <c r="F2104" s="14"/>
      <c r="G2104" s="14"/>
      <c r="H2104" s="14"/>
      <c r="I2104" s="14"/>
      <c r="J2104" s="14"/>
      <c r="K2104" s="14"/>
      <c r="L2104" s="14"/>
      <c r="M2104" s="14"/>
      <c r="N2104" s="14"/>
      <c r="O2104" s="14"/>
      <c r="P2104" s="14"/>
    </row>
    <row r="2105" spans="1:16" ht="52.15" customHeight="1" x14ac:dyDescent="0.2">
      <c r="A2105" s="367" t="str">
        <f t="shared" si="52"/>
        <v>Рулонные шторы фотопечать</v>
      </c>
      <c r="B2105" s="368"/>
      <c r="C2105" s="368"/>
      <c r="D2105" s="369"/>
      <c r="E2105" s="13">
        <v>3165</v>
      </c>
      <c r="F2105" s="14"/>
      <c r="G2105" s="14"/>
      <c r="H2105" s="14"/>
      <c r="I2105" s="14"/>
      <c r="J2105" s="14"/>
      <c r="K2105" s="14"/>
      <c r="L2105" s="14"/>
      <c r="M2105" s="14"/>
      <c r="N2105" s="14"/>
      <c r="O2105" s="14"/>
      <c r="P2105" s="14"/>
    </row>
    <row r="2106" spans="1:16" ht="52.15" customHeight="1" x14ac:dyDescent="0.2">
      <c r="A2106" s="367" t="str">
        <f t="shared" si="52"/>
        <v>КДК Кресло TRUMP MA-802 (иск.кожа,коричневый)</v>
      </c>
      <c r="B2106" s="368"/>
      <c r="C2106" s="368"/>
      <c r="D2106" s="369"/>
      <c r="E2106" s="13">
        <v>3166</v>
      </c>
      <c r="F2106" s="14"/>
      <c r="G2106" s="14"/>
      <c r="H2106" s="14"/>
      <c r="I2106" s="14"/>
      <c r="J2106" s="14"/>
      <c r="K2106" s="14"/>
      <c r="L2106" s="14"/>
      <c r="M2106" s="14"/>
      <c r="N2106" s="14"/>
      <c r="O2106" s="14"/>
      <c r="P2106" s="14"/>
    </row>
    <row r="2107" spans="1:16" ht="52.15" customHeight="1" x14ac:dyDescent="0.2">
      <c r="A2107" s="367" t="str">
        <f t="shared" si="52"/>
        <v>Шкаф металличенский ШБУ-155Т/2 (ШБУ-6Т KS-6T)</v>
      </c>
      <c r="B2107" s="368"/>
      <c r="C2107" s="368"/>
      <c r="D2107" s="369"/>
      <c r="E2107" s="13">
        <v>3167</v>
      </c>
      <c r="F2107" s="14"/>
      <c r="G2107" s="14"/>
      <c r="H2107" s="14"/>
      <c r="I2107" s="14"/>
      <c r="J2107" s="14"/>
      <c r="K2107" s="14"/>
      <c r="L2107" s="14"/>
      <c r="M2107" s="14"/>
      <c r="N2107" s="14"/>
      <c r="O2107" s="14"/>
      <c r="P2107" s="14"/>
    </row>
    <row r="2108" spans="1:16" ht="52.15" customHeight="1" x14ac:dyDescent="0.2">
      <c r="A2108" s="367" t="str">
        <f t="shared" si="52"/>
        <v>RIX Prime I/O-W09P кондиционер настенный</v>
      </c>
      <c r="B2108" s="368"/>
      <c r="C2108" s="368"/>
      <c r="D2108" s="369"/>
      <c r="E2108" s="13">
        <v>3168</v>
      </c>
      <c r="F2108" s="14"/>
      <c r="G2108" s="14"/>
      <c r="H2108" s="14"/>
      <c r="I2108" s="14"/>
      <c r="J2108" s="14"/>
      <c r="K2108" s="14"/>
      <c r="L2108" s="14"/>
      <c r="M2108" s="14"/>
      <c r="N2108" s="14"/>
      <c r="O2108" s="14"/>
      <c r="P2108" s="14"/>
    </row>
    <row r="2109" spans="1:16" ht="52.15" customHeight="1" x14ac:dyDescent="0.2">
      <c r="A2109" s="367" t="str">
        <f t="shared" si="52"/>
        <v>RIX Prime I/O-W09P кондиционер настенный</v>
      </c>
      <c r="B2109" s="368"/>
      <c r="C2109" s="368"/>
      <c r="D2109" s="369"/>
      <c r="E2109" s="13">
        <v>3169</v>
      </c>
      <c r="F2109" s="14"/>
      <c r="G2109" s="14"/>
      <c r="H2109" s="14"/>
      <c r="I2109" s="14"/>
      <c r="J2109" s="14"/>
      <c r="K2109" s="14"/>
      <c r="L2109" s="14"/>
      <c r="M2109" s="14"/>
      <c r="N2109" s="14"/>
      <c r="O2109" s="14"/>
      <c r="P2109" s="14"/>
    </row>
    <row r="2110" spans="1:16" ht="52.15" customHeight="1" x14ac:dyDescent="0.2">
      <c r="A2110" s="367" t="str">
        <f t="shared" si="52"/>
        <v>Вентилятор канальный круглый SDC 200 XL</v>
      </c>
      <c r="B2110" s="368"/>
      <c r="C2110" s="368"/>
      <c r="D2110" s="369"/>
      <c r="E2110" s="13">
        <v>3170</v>
      </c>
      <c r="F2110" s="14"/>
      <c r="G2110" s="14"/>
      <c r="H2110" s="14"/>
      <c r="I2110" s="14"/>
      <c r="J2110" s="14"/>
      <c r="K2110" s="14"/>
      <c r="L2110" s="14"/>
      <c r="M2110" s="14"/>
      <c r="N2110" s="14"/>
      <c r="O2110" s="14"/>
      <c r="P2110" s="14"/>
    </row>
    <row r="2111" spans="1:16" ht="52.15" customHeight="1" x14ac:dyDescent="0.2">
      <c r="A2111" s="367" t="str">
        <f t="shared" si="52"/>
        <v>Диван офисный 2-х местный к/з черный, глубина сиденья 600мм, шир. сиденья 1400мм, высота спинки 300мм, ширина спинки 1530мм</v>
      </c>
      <c r="B2111" s="368"/>
      <c r="C2111" s="368"/>
      <c r="D2111" s="369"/>
      <c r="E2111" s="13">
        <v>3171</v>
      </c>
      <c r="F2111" s="14"/>
      <c r="G2111" s="14"/>
      <c r="H2111" s="14"/>
      <c r="I2111" s="14"/>
      <c r="J2111" s="14"/>
      <c r="K2111" s="14"/>
      <c r="L2111" s="14"/>
      <c r="M2111" s="14"/>
      <c r="N2111" s="14"/>
      <c r="O2111" s="14"/>
      <c r="P2111" s="14"/>
    </row>
    <row r="2112" spans="1:16" ht="52.15" customHeight="1" x14ac:dyDescent="0.2">
      <c r="A2112" s="367" t="str">
        <f t="shared" si="52"/>
        <v>Холодильник Candy CCDS 5140WH7</v>
      </c>
      <c r="B2112" s="368"/>
      <c r="C2112" s="368"/>
      <c r="D2112" s="369"/>
      <c r="E2112" s="13">
        <v>3172</v>
      </c>
      <c r="F2112" s="14"/>
      <c r="G2112" s="14"/>
      <c r="H2112" s="14"/>
      <c r="I2112" s="14"/>
      <c r="J2112" s="14"/>
      <c r="K2112" s="14"/>
      <c r="L2112" s="14"/>
      <c r="M2112" s="14"/>
      <c r="N2112" s="14"/>
      <c r="O2112" s="14"/>
      <c r="P2112" s="14"/>
    </row>
    <row r="2113" spans="1:16" ht="52.15" customHeight="1" x14ac:dyDescent="0.2">
      <c r="A2113" s="367" t="str">
        <f t="shared" si="52"/>
        <v>Уничтожитель бумаг Cactus CS-SH-D6 [перекрестная, секретность-4, 120листов, корзина -23л]</v>
      </c>
      <c r="B2113" s="368"/>
      <c r="C2113" s="368"/>
      <c r="D2113" s="369"/>
      <c r="E2113" s="13">
        <v>3173</v>
      </c>
      <c r="F2113" s="14"/>
      <c r="G2113" s="14"/>
      <c r="H2113" s="14"/>
      <c r="I2113" s="14"/>
      <c r="J2113" s="14"/>
      <c r="K2113" s="14"/>
      <c r="L2113" s="14"/>
      <c r="M2113" s="14"/>
      <c r="N2113" s="14"/>
      <c r="O2113" s="14"/>
      <c r="P2113" s="14"/>
    </row>
    <row r="2114" spans="1:16" ht="52.15" customHeight="1" x14ac:dyDescent="0.2">
      <c r="A2114" s="367" t="str">
        <f t="shared" si="52"/>
        <v>Диван офисный 2-х местный к/з черный, глубина сиденья 600мм, шир. сиденья 1400мм, высота спинки 300мм, ширина спинки 1530мм</v>
      </c>
      <c r="B2114" s="368"/>
      <c r="C2114" s="368"/>
      <c r="D2114" s="369"/>
      <c r="E2114" s="13">
        <v>3174</v>
      </c>
      <c r="F2114" s="14"/>
      <c r="G2114" s="14"/>
      <c r="H2114" s="14"/>
      <c r="I2114" s="14"/>
      <c r="J2114" s="14"/>
      <c r="K2114" s="14"/>
      <c r="L2114" s="14"/>
      <c r="M2114" s="14"/>
      <c r="N2114" s="14"/>
      <c r="O2114" s="14"/>
      <c r="P2114" s="14"/>
    </row>
    <row r="2115" spans="1:16" ht="52.15" customHeight="1" x14ac:dyDescent="0.2">
      <c r="A2115" s="367" t="str">
        <f t="shared" ref="A2115:A2178" si="53">A555</f>
        <v>Хозяйственный пылесос  Karcher WD 3 P S V-17/4/20</v>
      </c>
      <c r="B2115" s="368"/>
      <c r="C2115" s="368"/>
      <c r="D2115" s="369"/>
      <c r="E2115" s="13">
        <v>3175</v>
      </c>
      <c r="F2115" s="14"/>
      <c r="G2115" s="14"/>
      <c r="H2115" s="14"/>
      <c r="I2115" s="14"/>
      <c r="J2115" s="14"/>
      <c r="K2115" s="14"/>
      <c r="L2115" s="14"/>
      <c r="M2115" s="14"/>
      <c r="N2115" s="14"/>
      <c r="O2115" s="14"/>
      <c r="P2115" s="14"/>
    </row>
    <row r="2116" spans="1:16" ht="52.15" customHeight="1" x14ac:dyDescent="0.2">
      <c r="A2116" s="367" t="str">
        <f t="shared" si="53"/>
        <v>Пылесос хозяйственный Karcher WD 3 P S V-17/4/20</v>
      </c>
      <c r="B2116" s="368"/>
      <c r="C2116" s="368"/>
      <c r="D2116" s="369"/>
      <c r="E2116" s="13">
        <v>3176</v>
      </c>
      <c r="F2116" s="14"/>
      <c r="G2116" s="14"/>
      <c r="H2116" s="14"/>
      <c r="I2116" s="14"/>
      <c r="J2116" s="14"/>
      <c r="K2116" s="14"/>
      <c r="L2116" s="14"/>
      <c r="M2116" s="14"/>
      <c r="N2116" s="14"/>
      <c r="O2116" s="14"/>
      <c r="P2116" s="14"/>
    </row>
    <row r="2117" spans="1:16" ht="52.15" customHeight="1" x14ac:dyDescent="0.2">
      <c r="A2117" s="367" t="str">
        <f t="shared" si="53"/>
        <v>Чехол транспортировочный для лодки Абакан 480</v>
      </c>
      <c r="B2117" s="368"/>
      <c r="C2117" s="368"/>
      <c r="D2117" s="369"/>
      <c r="E2117" s="13">
        <v>3177</v>
      </c>
      <c r="F2117" s="14"/>
      <c r="G2117" s="14"/>
      <c r="H2117" s="14"/>
      <c r="I2117" s="14"/>
      <c r="J2117" s="14"/>
      <c r="K2117" s="14"/>
      <c r="L2117" s="14"/>
      <c r="M2117" s="14"/>
      <c r="N2117" s="14"/>
      <c r="O2117" s="14"/>
      <c r="P2117" s="14"/>
    </row>
    <row r="2118" spans="1:16" ht="52.15" customHeight="1" x14ac:dyDescent="0.2">
      <c r="A2118" s="367" t="str">
        <f t="shared" si="53"/>
        <v>Боксерский мешок SIB-FIGHTER 180см высота, 42см диаметр</v>
      </c>
      <c r="B2118" s="368"/>
      <c r="C2118" s="368"/>
      <c r="D2118" s="369"/>
      <c r="E2118" s="13">
        <v>3178</v>
      </c>
      <c r="F2118" s="14"/>
      <c r="G2118" s="14"/>
      <c r="H2118" s="14"/>
      <c r="I2118" s="14"/>
      <c r="J2118" s="14"/>
      <c r="K2118" s="14"/>
      <c r="L2118" s="14"/>
      <c r="M2118" s="14"/>
      <c r="N2118" s="14"/>
      <c r="O2118" s="14"/>
      <c r="P2118" s="14"/>
    </row>
    <row r="2119" spans="1:16" ht="52.15" customHeight="1" x14ac:dyDescent="0.2">
      <c r="A2119" s="367" t="str">
        <f t="shared" si="53"/>
        <v>Боксерский мешок SIB-FIGHTER 180см высота, 42см диаметр</v>
      </c>
      <c r="B2119" s="368"/>
      <c r="C2119" s="368"/>
      <c r="D2119" s="369"/>
      <c r="E2119" s="13">
        <v>3179</v>
      </c>
      <c r="F2119" s="14"/>
      <c r="G2119" s="14"/>
      <c r="H2119" s="14"/>
      <c r="I2119" s="14"/>
      <c r="J2119" s="14"/>
      <c r="K2119" s="14"/>
      <c r="L2119" s="14"/>
      <c r="M2119" s="14"/>
      <c r="N2119" s="14"/>
      <c r="O2119" s="14"/>
      <c r="P2119" s="14"/>
    </row>
    <row r="2120" spans="1:16" ht="52.15" customHeight="1" x14ac:dyDescent="0.2">
      <c r="A2120" s="367" t="str">
        <f t="shared" si="53"/>
        <v>Мешок боксерский Sib-fighter силуэт 150см</v>
      </c>
      <c r="B2120" s="368"/>
      <c r="C2120" s="368"/>
      <c r="D2120" s="369"/>
      <c r="E2120" s="13">
        <v>3180</v>
      </c>
      <c r="F2120" s="14"/>
      <c r="G2120" s="14"/>
      <c r="H2120" s="14"/>
      <c r="I2120" s="14"/>
      <c r="J2120" s="14"/>
      <c r="K2120" s="14"/>
      <c r="L2120" s="14"/>
      <c r="M2120" s="14"/>
      <c r="N2120" s="14"/>
      <c r="O2120" s="14"/>
      <c r="P2120" s="14"/>
    </row>
    <row r="2121" spans="1:16" ht="52.15" customHeight="1" x14ac:dyDescent="0.2">
      <c r="A2121" s="367" t="str">
        <f t="shared" si="53"/>
        <v>Канат 16 метров (белый)</v>
      </c>
      <c r="B2121" s="368"/>
      <c r="C2121" s="368"/>
      <c r="D2121" s="369"/>
      <c r="E2121" s="13">
        <v>3181</v>
      </c>
      <c r="F2121" s="14"/>
      <c r="G2121" s="14"/>
      <c r="H2121" s="14"/>
      <c r="I2121" s="14"/>
      <c r="J2121" s="14"/>
      <c r="K2121" s="14"/>
      <c r="L2121" s="14"/>
      <c r="M2121" s="14"/>
      <c r="N2121" s="14"/>
      <c r="O2121" s="14"/>
      <c r="P2121" s="14"/>
    </row>
    <row r="2122" spans="1:16" ht="52.15" customHeight="1" x14ac:dyDescent="0.2">
      <c r="A2122" s="367" t="str">
        <f t="shared" si="53"/>
        <v>Мобильная стойка для телевизора Novigo NV 4011-1500</v>
      </c>
      <c r="B2122" s="368"/>
      <c r="C2122" s="368"/>
      <c r="D2122" s="369"/>
      <c r="E2122" s="13">
        <v>3182</v>
      </c>
      <c r="F2122" s="14"/>
      <c r="G2122" s="14"/>
      <c r="H2122" s="14"/>
      <c r="I2122" s="14"/>
      <c r="J2122" s="14"/>
      <c r="K2122" s="14"/>
      <c r="L2122" s="14"/>
      <c r="M2122" s="14"/>
      <c r="N2122" s="14"/>
      <c r="O2122" s="14"/>
      <c r="P2122" s="14"/>
    </row>
    <row r="2123" spans="1:16" ht="52.15" customHeight="1" x14ac:dyDescent="0.2">
      <c r="A2123" s="367" t="str">
        <f t="shared" si="53"/>
        <v>Баннер с конструкцией,размером 3000*2500</v>
      </c>
      <c r="B2123" s="368"/>
      <c r="C2123" s="368"/>
      <c r="D2123" s="369"/>
      <c r="E2123" s="13">
        <v>3183</v>
      </c>
      <c r="F2123" s="14"/>
      <c r="G2123" s="14"/>
      <c r="H2123" s="14"/>
      <c r="I2123" s="14"/>
      <c r="J2123" s="14"/>
      <c r="K2123" s="14"/>
      <c r="L2123" s="14"/>
      <c r="M2123" s="14"/>
      <c r="N2123" s="14"/>
      <c r="O2123" s="14"/>
      <c r="P2123" s="14"/>
    </row>
    <row r="2124" spans="1:16" ht="52.15" customHeight="1" x14ac:dyDescent="0.2">
      <c r="A2124" s="367" t="str">
        <f t="shared" si="53"/>
        <v>Баннер с конструкцией,размером 3000*2500</v>
      </c>
      <c r="B2124" s="368"/>
      <c r="C2124" s="368"/>
      <c r="D2124" s="369"/>
      <c r="E2124" s="13">
        <v>3184</v>
      </c>
      <c r="F2124" s="14"/>
      <c r="G2124" s="14"/>
      <c r="H2124" s="14"/>
      <c r="I2124" s="14"/>
      <c r="J2124" s="14"/>
      <c r="K2124" s="14"/>
      <c r="L2124" s="14"/>
      <c r="M2124" s="14"/>
      <c r="N2124" s="14"/>
      <c r="O2124" s="14"/>
      <c r="P2124" s="14"/>
    </row>
    <row r="2125" spans="1:16" ht="52.15" customHeight="1" x14ac:dyDescent="0.2">
      <c r="A2125" s="367" t="str">
        <f t="shared" si="53"/>
        <v>Алюминиевая рама для катамарана</v>
      </c>
      <c r="B2125" s="368"/>
      <c r="C2125" s="368"/>
      <c r="D2125" s="369"/>
      <c r="E2125" s="13">
        <v>3185</v>
      </c>
      <c r="F2125" s="14"/>
      <c r="G2125" s="14"/>
      <c r="H2125" s="14"/>
      <c r="I2125" s="14"/>
      <c r="J2125" s="14"/>
      <c r="K2125" s="14"/>
      <c r="L2125" s="14"/>
      <c r="M2125" s="14"/>
      <c r="N2125" s="14"/>
      <c r="O2125" s="14"/>
      <c r="P2125" s="14"/>
    </row>
    <row r="2126" spans="1:16" ht="52.15" customHeight="1" x14ac:dyDescent="0.2">
      <c r="A2126" s="367" t="str">
        <f t="shared" si="53"/>
        <v>Термопод 20 литров</v>
      </c>
      <c r="B2126" s="368"/>
      <c r="C2126" s="368"/>
      <c r="D2126" s="369"/>
      <c r="E2126" s="13">
        <v>3186</v>
      </c>
      <c r="F2126" s="14"/>
      <c r="G2126" s="14"/>
      <c r="H2126" s="14"/>
      <c r="I2126" s="14"/>
      <c r="J2126" s="14"/>
      <c r="K2126" s="14"/>
      <c r="L2126" s="14"/>
      <c r="M2126" s="14"/>
      <c r="N2126" s="14"/>
      <c r="O2126" s="14"/>
      <c r="P2126" s="14"/>
    </row>
    <row r="2127" spans="1:16" ht="52.15" customHeight="1" x14ac:dyDescent="0.2">
      <c r="A2127" s="367" t="str">
        <f t="shared" si="53"/>
        <v>Термопод 20 литров</v>
      </c>
      <c r="B2127" s="368"/>
      <c r="C2127" s="368"/>
      <c r="D2127" s="369"/>
      <c r="E2127" s="13">
        <v>3187</v>
      </c>
      <c r="F2127" s="14"/>
      <c r="G2127" s="14"/>
      <c r="H2127" s="14"/>
      <c r="I2127" s="14"/>
      <c r="J2127" s="14"/>
      <c r="K2127" s="14"/>
      <c r="L2127" s="14"/>
      <c r="M2127" s="14"/>
      <c r="N2127" s="14"/>
      <c r="O2127" s="14"/>
      <c r="P2127" s="14"/>
    </row>
    <row r="2128" spans="1:16" ht="52.15" customHeight="1" x14ac:dyDescent="0.2">
      <c r="A2128" s="367" t="str">
        <f t="shared" si="53"/>
        <v>Стол пластиковый раскладной (180*75*72)</v>
      </c>
      <c r="B2128" s="368"/>
      <c r="C2128" s="368"/>
      <c r="D2128" s="369"/>
      <c r="E2128" s="13">
        <v>3188</v>
      </c>
      <c r="F2128" s="14"/>
      <c r="G2128" s="14"/>
      <c r="H2128" s="14"/>
      <c r="I2128" s="14"/>
      <c r="J2128" s="14"/>
      <c r="K2128" s="14"/>
      <c r="L2128" s="14"/>
      <c r="M2128" s="14"/>
      <c r="N2128" s="14"/>
      <c r="O2128" s="14"/>
      <c r="P2128" s="14"/>
    </row>
    <row r="2129" spans="1:16" ht="52.15" customHeight="1" x14ac:dyDescent="0.2">
      <c r="A2129" s="367" t="str">
        <f t="shared" si="53"/>
        <v>Стол пластиковый раскладной (180*75*72)</v>
      </c>
      <c r="B2129" s="368"/>
      <c r="C2129" s="368"/>
      <c r="D2129" s="369"/>
      <c r="E2129" s="13">
        <v>3189</v>
      </c>
      <c r="F2129" s="14"/>
      <c r="G2129" s="14"/>
      <c r="H2129" s="14"/>
      <c r="I2129" s="14"/>
      <c r="J2129" s="14"/>
      <c r="K2129" s="14"/>
      <c r="L2129" s="14"/>
      <c r="M2129" s="14"/>
      <c r="N2129" s="14"/>
      <c r="O2129" s="14"/>
      <c r="P2129" s="14"/>
    </row>
    <row r="2130" spans="1:16" ht="52.15" customHeight="1" x14ac:dyDescent="0.2">
      <c r="A2130" s="367" t="str">
        <f t="shared" si="53"/>
        <v>Стол пластиковый раскладной (180*75*72)</v>
      </c>
      <c r="B2130" s="368"/>
      <c r="C2130" s="368"/>
      <c r="D2130" s="369"/>
      <c r="E2130" s="13">
        <v>3190</v>
      </c>
      <c r="F2130" s="14"/>
      <c r="G2130" s="14"/>
      <c r="H2130" s="14"/>
      <c r="I2130" s="14"/>
      <c r="J2130" s="14"/>
      <c r="K2130" s="14"/>
      <c r="L2130" s="14"/>
      <c r="M2130" s="14"/>
      <c r="N2130" s="14"/>
      <c r="O2130" s="14"/>
      <c r="P2130" s="14"/>
    </row>
    <row r="2131" spans="1:16" ht="52.15" customHeight="1" x14ac:dyDescent="0.2">
      <c r="A2131" s="367" t="str">
        <f t="shared" si="53"/>
        <v>Оружейный ящик 30*60*130</v>
      </c>
      <c r="B2131" s="368"/>
      <c r="C2131" s="368"/>
      <c r="D2131" s="369"/>
      <c r="E2131" s="13">
        <v>3191</v>
      </c>
      <c r="F2131" s="14"/>
      <c r="G2131" s="14"/>
      <c r="H2131" s="14"/>
      <c r="I2131" s="14"/>
      <c r="J2131" s="14"/>
      <c r="K2131" s="14"/>
      <c r="L2131" s="14"/>
      <c r="M2131" s="14"/>
      <c r="N2131" s="14"/>
      <c r="O2131" s="14"/>
      <c r="P2131" s="14"/>
    </row>
    <row r="2132" spans="1:16" ht="52.15" customHeight="1" x14ac:dyDescent="0.2">
      <c r="A2132" s="367" t="str">
        <f t="shared" si="53"/>
        <v>Стол пластиковый раскладной (180*75*72)</v>
      </c>
      <c r="B2132" s="368"/>
      <c r="C2132" s="368"/>
      <c r="D2132" s="369"/>
      <c r="E2132" s="13">
        <v>3192</v>
      </c>
      <c r="F2132" s="14"/>
      <c r="G2132" s="14"/>
      <c r="H2132" s="14"/>
      <c r="I2132" s="14"/>
      <c r="J2132" s="14"/>
      <c r="K2132" s="14"/>
      <c r="L2132" s="14"/>
      <c r="M2132" s="14"/>
      <c r="N2132" s="14"/>
      <c r="O2132" s="14"/>
      <c r="P2132" s="14"/>
    </row>
    <row r="2133" spans="1:16" ht="52.15" customHeight="1" x14ac:dyDescent="0.2">
      <c r="A2133" s="367" t="str">
        <f t="shared" si="53"/>
        <v>Стол пластиковый раскладной (180*75*72)</v>
      </c>
      <c r="B2133" s="368"/>
      <c r="C2133" s="368"/>
      <c r="D2133" s="369"/>
      <c r="E2133" s="13">
        <v>3193</v>
      </c>
      <c r="F2133" s="14"/>
      <c r="G2133" s="14"/>
      <c r="H2133" s="14"/>
      <c r="I2133" s="14"/>
      <c r="J2133" s="14"/>
      <c r="K2133" s="14"/>
      <c r="L2133" s="14"/>
      <c r="M2133" s="14"/>
      <c r="N2133" s="14"/>
      <c r="O2133" s="14"/>
      <c r="P2133" s="14"/>
    </row>
    <row r="2134" spans="1:16" ht="52.15" customHeight="1" x14ac:dyDescent="0.2">
      <c r="A2134" s="367" t="str">
        <f t="shared" si="53"/>
        <v>Стол пластиковый раскладной (180*75*72)</v>
      </c>
      <c r="B2134" s="368"/>
      <c r="C2134" s="368"/>
      <c r="D2134" s="369"/>
      <c r="E2134" s="13">
        <v>3194</v>
      </c>
      <c r="F2134" s="14"/>
      <c r="G2134" s="14"/>
      <c r="H2134" s="14"/>
      <c r="I2134" s="14"/>
      <c r="J2134" s="14"/>
      <c r="K2134" s="14"/>
      <c r="L2134" s="14"/>
      <c r="M2134" s="14"/>
      <c r="N2134" s="14"/>
      <c r="O2134" s="14"/>
      <c r="P2134" s="14"/>
    </row>
    <row r="2135" spans="1:16" ht="52.15" customHeight="1" x14ac:dyDescent="0.2">
      <c r="A2135" s="367" t="str">
        <f t="shared" si="53"/>
        <v>Скальная стенка</v>
      </c>
      <c r="B2135" s="368"/>
      <c r="C2135" s="368"/>
      <c r="D2135" s="369"/>
      <c r="E2135" s="13">
        <v>3195</v>
      </c>
      <c r="F2135" s="14"/>
      <c r="G2135" s="14"/>
      <c r="H2135" s="14"/>
      <c r="I2135" s="14"/>
      <c r="J2135" s="14"/>
      <c r="K2135" s="14"/>
      <c r="L2135" s="14"/>
      <c r="M2135" s="14"/>
      <c r="N2135" s="14"/>
      <c r="O2135" s="14"/>
      <c r="P2135" s="14"/>
    </row>
    <row r="2136" spans="1:16" ht="52.15" customHeight="1" x14ac:dyDescent="0.2">
      <c r="A2136" s="367" t="str">
        <f t="shared" si="53"/>
        <v>Кресло рабочее.крестовина</v>
      </c>
      <c r="B2136" s="368"/>
      <c r="C2136" s="368"/>
      <c r="D2136" s="369"/>
      <c r="E2136" s="13">
        <v>3196</v>
      </c>
      <c r="F2136" s="14"/>
      <c r="G2136" s="14"/>
      <c r="H2136" s="14"/>
      <c r="I2136" s="14"/>
      <c r="J2136" s="14"/>
      <c r="K2136" s="14"/>
      <c r="L2136" s="14"/>
      <c r="M2136" s="14"/>
      <c r="N2136" s="14"/>
      <c r="O2136" s="14"/>
      <c r="P2136" s="14"/>
    </row>
    <row r="2137" spans="1:16" ht="52.15" customHeight="1" x14ac:dyDescent="0.2">
      <c r="A2137" s="367" t="str">
        <f t="shared" si="53"/>
        <v>Сейф</v>
      </c>
      <c r="B2137" s="368"/>
      <c r="C2137" s="368"/>
      <c r="D2137" s="369"/>
      <c r="E2137" s="13">
        <v>3197</v>
      </c>
      <c r="F2137" s="14"/>
      <c r="G2137" s="14"/>
      <c r="H2137" s="14"/>
      <c r="I2137" s="14"/>
      <c r="J2137" s="14"/>
      <c r="K2137" s="14"/>
      <c r="L2137" s="14"/>
      <c r="M2137" s="14"/>
      <c r="N2137" s="14"/>
      <c r="O2137" s="14"/>
      <c r="P2137" s="14"/>
    </row>
    <row r="2138" spans="1:16" ht="52.15" customHeight="1" x14ac:dyDescent="0.2">
      <c r="A2138" s="367" t="str">
        <f t="shared" si="53"/>
        <v>Информационный стенд</v>
      </c>
      <c r="B2138" s="368"/>
      <c r="C2138" s="368"/>
      <c r="D2138" s="369"/>
      <c r="E2138" s="13">
        <v>3198</v>
      </c>
      <c r="F2138" s="14"/>
      <c r="G2138" s="14"/>
      <c r="H2138" s="14"/>
      <c r="I2138" s="14"/>
      <c r="J2138" s="14"/>
      <c r="K2138" s="14"/>
      <c r="L2138" s="14"/>
      <c r="M2138" s="14"/>
      <c r="N2138" s="14"/>
      <c r="O2138" s="14"/>
      <c r="P2138" s="14"/>
    </row>
    <row r="2139" spans="1:16" ht="52.15" customHeight="1" x14ac:dyDescent="0.2">
      <c r="A2139" s="367" t="str">
        <f t="shared" si="53"/>
        <v>Диван для посетителей</v>
      </c>
      <c r="B2139" s="368"/>
      <c r="C2139" s="368"/>
      <c r="D2139" s="369"/>
      <c r="E2139" s="13">
        <v>3199</v>
      </c>
      <c r="F2139" s="14"/>
      <c r="G2139" s="14"/>
      <c r="H2139" s="14"/>
      <c r="I2139" s="14"/>
      <c r="J2139" s="14"/>
      <c r="K2139" s="14"/>
      <c r="L2139" s="14"/>
      <c r="M2139" s="14"/>
      <c r="N2139" s="14"/>
      <c r="O2139" s="14"/>
      <c r="P2139" s="14"/>
    </row>
    <row r="2140" spans="1:16" ht="52.15" customHeight="1" x14ac:dyDescent="0.2">
      <c r="A2140" s="367" t="str">
        <f t="shared" si="53"/>
        <v>Шкаф для документов СТ 1.1</v>
      </c>
      <c r="B2140" s="368"/>
      <c r="C2140" s="368"/>
      <c r="D2140" s="369"/>
      <c r="E2140" s="13">
        <v>3200</v>
      </c>
      <c r="F2140" s="14"/>
      <c r="G2140" s="14"/>
      <c r="H2140" s="14"/>
      <c r="I2140" s="14"/>
      <c r="J2140" s="14"/>
      <c r="K2140" s="14"/>
      <c r="L2140" s="14"/>
      <c r="M2140" s="14"/>
      <c r="N2140" s="14"/>
      <c r="O2140" s="14"/>
      <c r="P2140" s="14"/>
    </row>
    <row r="2141" spans="1:16" ht="52.15" customHeight="1" x14ac:dyDescent="0.2">
      <c r="A2141" s="367" t="str">
        <f t="shared" si="53"/>
        <v>Стеллаж угловой УС-1</v>
      </c>
      <c r="B2141" s="368"/>
      <c r="C2141" s="368"/>
      <c r="D2141" s="369"/>
      <c r="E2141" s="13">
        <v>3201</v>
      </c>
      <c r="F2141" s="14"/>
      <c r="G2141" s="14"/>
      <c r="H2141" s="14"/>
      <c r="I2141" s="14"/>
      <c r="J2141" s="14"/>
      <c r="K2141" s="14"/>
      <c r="L2141" s="14"/>
      <c r="M2141" s="14"/>
      <c r="N2141" s="14"/>
      <c r="O2141" s="14"/>
      <c r="P2141" s="14"/>
    </row>
    <row r="2142" spans="1:16" ht="52.15" customHeight="1" x14ac:dyDescent="0.2">
      <c r="A2142" s="367" t="str">
        <f t="shared" si="53"/>
        <v>Полка настольная  "Рондо" ПН1-14</v>
      </c>
      <c r="B2142" s="368"/>
      <c r="C2142" s="368"/>
      <c r="D2142" s="369"/>
      <c r="E2142" s="13">
        <v>3202</v>
      </c>
      <c r="F2142" s="14"/>
      <c r="G2142" s="14"/>
      <c r="H2142" s="14"/>
      <c r="I2142" s="14"/>
      <c r="J2142" s="14"/>
      <c r="K2142" s="14"/>
      <c r="L2142" s="14"/>
      <c r="M2142" s="14"/>
      <c r="N2142" s="14"/>
      <c r="O2142" s="14"/>
      <c r="P2142" s="14"/>
    </row>
    <row r="2143" spans="1:16" ht="52.15" customHeight="1" x14ac:dyDescent="0.2">
      <c r="A2143" s="367" t="str">
        <f t="shared" si="53"/>
        <v>Тумба "Ольха" СТ-1У</v>
      </c>
      <c r="B2143" s="368"/>
      <c r="C2143" s="368"/>
      <c r="D2143" s="369"/>
      <c r="E2143" s="13">
        <v>3203</v>
      </c>
      <c r="F2143" s="14"/>
      <c r="G2143" s="14"/>
      <c r="H2143" s="14"/>
      <c r="I2143" s="14"/>
      <c r="J2143" s="14"/>
      <c r="K2143" s="14"/>
      <c r="L2143" s="14"/>
      <c r="M2143" s="14"/>
      <c r="N2143" s="14"/>
      <c r="O2143" s="14"/>
      <c r="P2143" s="14"/>
    </row>
    <row r="2144" spans="1:16" ht="52.15" customHeight="1" x14ac:dyDescent="0.2">
      <c r="A2144" s="367" t="str">
        <f t="shared" si="53"/>
        <v>Стенд 1800х1400мм (Общая информация)</v>
      </c>
      <c r="B2144" s="368"/>
      <c r="C2144" s="368"/>
      <c r="D2144" s="369"/>
      <c r="E2144" s="13">
        <v>3204</v>
      </c>
      <c r="F2144" s="14"/>
      <c r="G2144" s="14"/>
      <c r="H2144" s="14"/>
      <c r="I2144" s="14"/>
      <c r="J2144" s="14"/>
      <c r="K2144" s="14"/>
      <c r="L2144" s="14"/>
      <c r="M2144" s="14"/>
      <c r="N2144" s="14"/>
      <c r="O2144" s="14"/>
      <c r="P2144" s="14"/>
    </row>
    <row r="2145" spans="1:16" ht="52.15" customHeight="1" x14ac:dyDescent="0.2">
      <c r="A2145" s="367" t="str">
        <f t="shared" si="53"/>
        <v>Пробковая доска в рамке 900х700мм</v>
      </c>
      <c r="B2145" s="368"/>
      <c r="C2145" s="368"/>
      <c r="D2145" s="369"/>
      <c r="E2145" s="13">
        <v>3205</v>
      </c>
      <c r="F2145" s="14"/>
      <c r="G2145" s="14"/>
      <c r="H2145" s="14"/>
      <c r="I2145" s="14"/>
      <c r="J2145" s="14"/>
      <c r="K2145" s="14"/>
      <c r="L2145" s="14"/>
      <c r="M2145" s="14"/>
      <c r="N2145" s="14"/>
      <c r="O2145" s="14"/>
      <c r="P2145" s="14"/>
    </row>
    <row r="2146" spans="1:16" ht="52.15" customHeight="1" x14ac:dyDescent="0.2">
      <c r="A2146" s="367" t="str">
        <f t="shared" si="53"/>
        <v>Сейф ОШ-10АКМ     1400-670-350</v>
      </c>
      <c r="B2146" s="368"/>
      <c r="C2146" s="368"/>
      <c r="D2146" s="369"/>
      <c r="E2146" s="13">
        <v>3206</v>
      </c>
      <c r="F2146" s="14"/>
      <c r="G2146" s="14"/>
      <c r="H2146" s="14"/>
      <c r="I2146" s="14"/>
      <c r="J2146" s="14"/>
      <c r="K2146" s="14"/>
      <c r="L2146" s="14"/>
      <c r="M2146" s="14"/>
      <c r="N2146" s="14"/>
      <c r="O2146" s="14"/>
      <c r="P2146" s="14"/>
    </row>
    <row r="2147" spans="1:16" ht="52.15" customHeight="1" x14ac:dyDescent="0.2">
      <c r="A2147" s="367" t="str">
        <f t="shared" si="53"/>
        <v>Стенд 1900х1300мм (Пост №1)</v>
      </c>
      <c r="B2147" s="368"/>
      <c r="C2147" s="368"/>
      <c r="D2147" s="369"/>
      <c r="E2147" s="13">
        <v>3207</v>
      </c>
      <c r="F2147" s="14"/>
      <c r="G2147" s="14"/>
      <c r="H2147" s="14"/>
      <c r="I2147" s="14"/>
      <c r="J2147" s="14"/>
      <c r="K2147" s="14"/>
      <c r="L2147" s="14"/>
      <c r="M2147" s="14"/>
      <c r="N2147" s="14"/>
      <c r="O2147" s="14"/>
      <c r="P2147" s="14"/>
    </row>
    <row r="2148" spans="1:16" ht="52.15" customHeight="1" x14ac:dyDescent="0.2">
      <c r="A2148" s="367" t="str">
        <f t="shared" si="53"/>
        <v>Зеркало 1500*0,4</v>
      </c>
      <c r="B2148" s="368"/>
      <c r="C2148" s="368"/>
      <c r="D2148" s="369"/>
      <c r="E2148" s="13">
        <v>3208</v>
      </c>
      <c r="F2148" s="14"/>
      <c r="G2148" s="14"/>
      <c r="H2148" s="14"/>
      <c r="I2148" s="14"/>
      <c r="J2148" s="14"/>
      <c r="K2148" s="14"/>
      <c r="L2148" s="14"/>
      <c r="M2148" s="14"/>
      <c r="N2148" s="14"/>
      <c r="O2148" s="14"/>
      <c r="P2148" s="14"/>
    </row>
    <row r="2149" spans="1:16" ht="52.15" customHeight="1" x14ac:dyDescent="0.2">
      <c r="A2149" s="367" t="str">
        <f t="shared" si="53"/>
        <v>Стенд 1200х1000мм (Комната хранения оружия)</v>
      </c>
      <c r="B2149" s="368"/>
      <c r="C2149" s="368"/>
      <c r="D2149" s="369"/>
      <c r="E2149" s="13">
        <v>3209</v>
      </c>
      <c r="F2149" s="14"/>
      <c r="G2149" s="14"/>
      <c r="H2149" s="14"/>
      <c r="I2149" s="14"/>
      <c r="J2149" s="14"/>
      <c r="K2149" s="14"/>
      <c r="L2149" s="14"/>
      <c r="M2149" s="14"/>
      <c r="N2149" s="14"/>
      <c r="O2149" s="14"/>
      <c r="P2149" s="14"/>
    </row>
    <row r="2150" spans="1:16" ht="52.15" customHeight="1" x14ac:dyDescent="0.2">
      <c r="A2150" s="367" t="str">
        <f t="shared" si="53"/>
        <v>Стенд 1500х1300мм (Форма одежды)</v>
      </c>
      <c r="B2150" s="368"/>
      <c r="C2150" s="368"/>
      <c r="D2150" s="369"/>
      <c r="E2150" s="13">
        <v>3210</v>
      </c>
      <c r="F2150" s="14"/>
      <c r="G2150" s="14"/>
      <c r="H2150" s="14"/>
      <c r="I2150" s="14"/>
      <c r="J2150" s="14"/>
      <c r="K2150" s="14"/>
      <c r="L2150" s="14"/>
      <c r="M2150" s="14"/>
      <c r="N2150" s="14"/>
      <c r="O2150" s="14"/>
      <c r="P2150" s="14"/>
    </row>
    <row r="2151" spans="1:16" ht="52.15" customHeight="1" x14ac:dyDescent="0.2">
      <c r="A2151" s="367" t="str">
        <f t="shared" si="53"/>
        <v>Стенд 1900х1300мм (Наши караулы)</v>
      </c>
      <c r="B2151" s="368"/>
      <c r="C2151" s="368"/>
      <c r="D2151" s="369"/>
      <c r="E2151" s="13">
        <v>3211</v>
      </c>
      <c r="F2151" s="14"/>
      <c r="G2151" s="14"/>
      <c r="H2151" s="14"/>
      <c r="I2151" s="14"/>
      <c r="J2151" s="14"/>
      <c r="K2151" s="14"/>
      <c r="L2151" s="14"/>
      <c r="M2151" s="14"/>
      <c r="N2151" s="14"/>
      <c r="O2151" s="14"/>
      <c r="P2151" s="14"/>
    </row>
    <row r="2152" spans="1:16" ht="52.15" customHeight="1" x14ac:dyDescent="0.2">
      <c r="A2152" s="367" t="str">
        <f t="shared" si="53"/>
        <v>Кулер</v>
      </c>
      <c r="B2152" s="368"/>
      <c r="C2152" s="368"/>
      <c r="D2152" s="369"/>
      <c r="E2152" s="13">
        <v>3212</v>
      </c>
      <c r="F2152" s="14"/>
      <c r="G2152" s="14"/>
      <c r="H2152" s="14"/>
      <c r="I2152" s="14"/>
      <c r="J2152" s="14"/>
      <c r="K2152" s="14"/>
      <c r="L2152" s="14"/>
      <c r="M2152" s="14"/>
      <c r="N2152" s="14"/>
      <c r="O2152" s="14"/>
      <c r="P2152" s="14"/>
    </row>
    <row r="2153" spans="1:16" ht="52.15" customHeight="1" x14ac:dyDescent="0.2">
      <c r="A2153" s="367" t="str">
        <f t="shared" si="53"/>
        <v>Кулер</v>
      </c>
      <c r="B2153" s="368"/>
      <c r="C2153" s="368"/>
      <c r="D2153" s="369"/>
      <c r="E2153" s="13">
        <v>3213</v>
      </c>
      <c r="F2153" s="14"/>
      <c r="G2153" s="14"/>
      <c r="H2153" s="14"/>
      <c r="I2153" s="14"/>
      <c r="J2153" s="14"/>
      <c r="K2153" s="14"/>
      <c r="L2153" s="14"/>
      <c r="M2153" s="14"/>
      <c r="N2153" s="14"/>
      <c r="O2153" s="14"/>
      <c r="P2153" s="14"/>
    </row>
    <row r="2154" spans="1:16" ht="52.15" customHeight="1" x14ac:dyDescent="0.2">
      <c r="A2154" s="367" t="str">
        <f t="shared" si="53"/>
        <v>Стенд 1500х1300мм (Устав)</v>
      </c>
      <c r="B2154" s="368"/>
      <c r="C2154" s="368"/>
      <c r="D2154" s="369"/>
      <c r="E2154" s="13">
        <v>3214</v>
      </c>
      <c r="F2154" s="14"/>
      <c r="G2154" s="14"/>
      <c r="H2154" s="14"/>
      <c r="I2154" s="14"/>
      <c r="J2154" s="14"/>
      <c r="K2154" s="14"/>
      <c r="L2154" s="14"/>
      <c r="M2154" s="14"/>
      <c r="N2154" s="14"/>
      <c r="O2154" s="14"/>
      <c r="P2154" s="14"/>
    </row>
    <row r="2155" spans="1:16" ht="52.15" customHeight="1" x14ac:dyDescent="0.2">
      <c r="A2155" s="367" t="str">
        <f t="shared" si="53"/>
        <v>Стул  металл-хром,фанера</v>
      </c>
      <c r="B2155" s="368"/>
      <c r="C2155" s="368"/>
      <c r="D2155" s="369"/>
      <c r="E2155" s="13">
        <v>3215</v>
      </c>
      <c r="F2155" s="14"/>
      <c r="G2155" s="14"/>
      <c r="H2155" s="14"/>
      <c r="I2155" s="14"/>
      <c r="J2155" s="14"/>
      <c r="K2155" s="14"/>
      <c r="L2155" s="14"/>
      <c r="M2155" s="14"/>
      <c r="N2155" s="14"/>
      <c r="O2155" s="14"/>
      <c r="P2155" s="14"/>
    </row>
    <row r="2156" spans="1:16" ht="52.15" customHeight="1" x14ac:dyDescent="0.2">
      <c r="A2156" s="367" t="str">
        <f t="shared" si="53"/>
        <v>Стул  металл-хром,фанера</v>
      </c>
      <c r="B2156" s="368"/>
      <c r="C2156" s="368"/>
      <c r="D2156" s="369"/>
      <c r="E2156" s="13">
        <v>3216</v>
      </c>
      <c r="F2156" s="14"/>
      <c r="G2156" s="14"/>
      <c r="H2156" s="14"/>
      <c r="I2156" s="14"/>
      <c r="J2156" s="14"/>
      <c r="K2156" s="14"/>
      <c r="L2156" s="14"/>
      <c r="M2156" s="14"/>
      <c r="N2156" s="14"/>
      <c r="O2156" s="14"/>
      <c r="P2156" s="14"/>
    </row>
    <row r="2157" spans="1:16" ht="52.15" customHeight="1" x14ac:dyDescent="0.2">
      <c r="A2157" s="367" t="str">
        <f t="shared" si="53"/>
        <v>Стул  металл-хром,фанера</v>
      </c>
      <c r="B2157" s="368"/>
      <c r="C2157" s="368"/>
      <c r="D2157" s="369"/>
      <c r="E2157" s="13">
        <v>3217</v>
      </c>
      <c r="F2157" s="14"/>
      <c r="G2157" s="14"/>
      <c r="H2157" s="14"/>
      <c r="I2157" s="14"/>
      <c r="J2157" s="14"/>
      <c r="K2157" s="14"/>
      <c r="L2157" s="14"/>
      <c r="M2157" s="14"/>
      <c r="N2157" s="14"/>
      <c r="O2157" s="14"/>
      <c r="P2157" s="14"/>
    </row>
    <row r="2158" spans="1:16" ht="52.15" customHeight="1" x14ac:dyDescent="0.2">
      <c r="A2158" s="367" t="str">
        <f t="shared" si="53"/>
        <v>Стул  металл-хром,фанера</v>
      </c>
      <c r="B2158" s="368"/>
      <c r="C2158" s="368"/>
      <c r="D2158" s="369"/>
      <c r="E2158" s="13">
        <v>3218</v>
      </c>
      <c r="F2158" s="14"/>
      <c r="G2158" s="14"/>
      <c r="H2158" s="14"/>
      <c r="I2158" s="14"/>
      <c r="J2158" s="14"/>
      <c r="K2158" s="14"/>
      <c r="L2158" s="14"/>
      <c r="M2158" s="14"/>
      <c r="N2158" s="14"/>
      <c r="O2158" s="14"/>
      <c r="P2158" s="14"/>
    </row>
    <row r="2159" spans="1:16" ht="52.15" customHeight="1" x14ac:dyDescent="0.2">
      <c r="A2159" s="367" t="str">
        <f t="shared" si="53"/>
        <v>Стул  металл-хром,фанера</v>
      </c>
      <c r="B2159" s="368"/>
      <c r="C2159" s="368"/>
      <c r="D2159" s="369"/>
      <c r="E2159" s="13">
        <v>3219</v>
      </c>
      <c r="F2159" s="14"/>
      <c r="G2159" s="14"/>
      <c r="H2159" s="14"/>
      <c r="I2159" s="14"/>
      <c r="J2159" s="14"/>
      <c r="K2159" s="14"/>
      <c r="L2159" s="14"/>
      <c r="M2159" s="14"/>
      <c r="N2159" s="14"/>
      <c r="O2159" s="14"/>
      <c r="P2159" s="14"/>
    </row>
    <row r="2160" spans="1:16" ht="52.15" customHeight="1" x14ac:dyDescent="0.2">
      <c r="A2160" s="367" t="str">
        <f t="shared" si="53"/>
        <v>Стул  металл-хром,фанера</v>
      </c>
      <c r="B2160" s="368"/>
      <c r="C2160" s="368"/>
      <c r="D2160" s="369"/>
      <c r="E2160" s="13">
        <v>3220</v>
      </c>
      <c r="F2160" s="14"/>
      <c r="G2160" s="14"/>
      <c r="H2160" s="14"/>
      <c r="I2160" s="14"/>
      <c r="J2160" s="14"/>
      <c r="K2160" s="14"/>
      <c r="L2160" s="14"/>
      <c r="M2160" s="14"/>
      <c r="N2160" s="14"/>
      <c r="O2160" s="14"/>
      <c r="P2160" s="14"/>
    </row>
    <row r="2161" spans="1:16" ht="52.15" customHeight="1" x14ac:dyDescent="0.2">
      <c r="A2161" s="367" t="str">
        <f t="shared" si="53"/>
        <v>Стул  металл-хром,фанера</v>
      </c>
      <c r="B2161" s="368"/>
      <c r="C2161" s="368"/>
      <c r="D2161" s="369"/>
      <c r="E2161" s="13">
        <v>3221</v>
      </c>
      <c r="F2161" s="14"/>
      <c r="G2161" s="14"/>
      <c r="H2161" s="14"/>
      <c r="I2161" s="14"/>
      <c r="J2161" s="14"/>
      <c r="K2161" s="14"/>
      <c r="L2161" s="14"/>
      <c r="M2161" s="14"/>
      <c r="N2161" s="14"/>
      <c r="O2161" s="14"/>
      <c r="P2161" s="14"/>
    </row>
    <row r="2162" spans="1:16" ht="52.15" customHeight="1" x14ac:dyDescent="0.2">
      <c r="A2162" s="367" t="str">
        <f t="shared" si="53"/>
        <v>Стул  металл-хром,фанера</v>
      </c>
      <c r="B2162" s="368"/>
      <c r="C2162" s="368"/>
      <c r="D2162" s="369"/>
      <c r="E2162" s="13">
        <v>3222</v>
      </c>
      <c r="F2162" s="14"/>
      <c r="G2162" s="14"/>
      <c r="H2162" s="14"/>
      <c r="I2162" s="14"/>
      <c r="J2162" s="14"/>
      <c r="K2162" s="14"/>
      <c r="L2162" s="14"/>
      <c r="M2162" s="14"/>
      <c r="N2162" s="14"/>
      <c r="O2162" s="14"/>
      <c r="P2162" s="14"/>
    </row>
    <row r="2163" spans="1:16" ht="52.15" customHeight="1" x14ac:dyDescent="0.2">
      <c r="A2163" s="367" t="str">
        <f t="shared" si="53"/>
        <v>Стул  металл-хром,фанера</v>
      </c>
      <c r="B2163" s="368"/>
      <c r="C2163" s="368"/>
      <c r="D2163" s="369"/>
      <c r="E2163" s="13">
        <v>3223</v>
      </c>
      <c r="F2163" s="14"/>
      <c r="G2163" s="14"/>
      <c r="H2163" s="14"/>
      <c r="I2163" s="14"/>
      <c r="J2163" s="14"/>
      <c r="K2163" s="14"/>
      <c r="L2163" s="14"/>
      <c r="M2163" s="14"/>
      <c r="N2163" s="14"/>
      <c r="O2163" s="14"/>
      <c r="P2163" s="14"/>
    </row>
    <row r="2164" spans="1:16" ht="52.15" customHeight="1" x14ac:dyDescent="0.2">
      <c r="A2164" s="367" t="str">
        <f t="shared" si="53"/>
        <v>Стул  металл-хром,фанера</v>
      </c>
      <c r="B2164" s="368"/>
      <c r="C2164" s="368"/>
      <c r="D2164" s="369"/>
      <c r="E2164" s="13">
        <v>3224</v>
      </c>
      <c r="F2164" s="14"/>
      <c r="G2164" s="14"/>
      <c r="H2164" s="14"/>
      <c r="I2164" s="14"/>
      <c r="J2164" s="14"/>
      <c r="K2164" s="14"/>
      <c r="L2164" s="14"/>
      <c r="M2164" s="14"/>
      <c r="N2164" s="14"/>
      <c r="O2164" s="14"/>
      <c r="P2164" s="14"/>
    </row>
    <row r="2165" spans="1:16" ht="52.15" customHeight="1" x14ac:dyDescent="0.2">
      <c r="A2165" s="367" t="str">
        <f t="shared" si="53"/>
        <v>Стол.Габаритный 700*700*740</v>
      </c>
      <c r="B2165" s="368"/>
      <c r="C2165" s="368"/>
      <c r="D2165" s="369"/>
      <c r="E2165" s="13">
        <v>3225</v>
      </c>
      <c r="F2165" s="14"/>
      <c r="G2165" s="14"/>
      <c r="H2165" s="14"/>
      <c r="I2165" s="14"/>
      <c r="J2165" s="14"/>
      <c r="K2165" s="14"/>
      <c r="L2165" s="14"/>
      <c r="M2165" s="14"/>
      <c r="N2165" s="14"/>
      <c r="O2165" s="14"/>
      <c r="P2165" s="14"/>
    </row>
    <row r="2166" spans="1:16" ht="52.15" customHeight="1" x14ac:dyDescent="0.2">
      <c r="A2166" s="367" t="str">
        <f t="shared" si="53"/>
        <v>Стол.Габаритный 700*700*740</v>
      </c>
      <c r="B2166" s="368"/>
      <c r="C2166" s="368"/>
      <c r="D2166" s="369"/>
      <c r="E2166" s="13">
        <v>3226</v>
      </c>
      <c r="F2166" s="14"/>
      <c r="G2166" s="14"/>
      <c r="H2166" s="14"/>
      <c r="I2166" s="14"/>
      <c r="J2166" s="14"/>
      <c r="K2166" s="14"/>
      <c r="L2166" s="14"/>
      <c r="M2166" s="14"/>
      <c r="N2166" s="14"/>
      <c r="O2166" s="14"/>
      <c r="P2166" s="14"/>
    </row>
    <row r="2167" spans="1:16" ht="52.15" customHeight="1" x14ac:dyDescent="0.2">
      <c r="A2167" s="367" t="str">
        <f t="shared" si="53"/>
        <v>Стол.Габаритный 700*700*740</v>
      </c>
      <c r="B2167" s="368"/>
      <c r="C2167" s="368"/>
      <c r="D2167" s="369"/>
      <c r="E2167" s="13">
        <v>3227</v>
      </c>
      <c r="F2167" s="14"/>
      <c r="G2167" s="14"/>
      <c r="H2167" s="14"/>
      <c r="I2167" s="14"/>
      <c r="J2167" s="14"/>
      <c r="K2167" s="14"/>
      <c r="L2167" s="14"/>
      <c r="M2167" s="14"/>
      <c r="N2167" s="14"/>
      <c r="O2167" s="14"/>
      <c r="P2167" s="14"/>
    </row>
    <row r="2168" spans="1:16" ht="52.15" customHeight="1" x14ac:dyDescent="0.2">
      <c r="A2168" s="367" t="str">
        <f t="shared" si="53"/>
        <v>Стол.Габаритный 700*700*740</v>
      </c>
      <c r="B2168" s="368"/>
      <c r="C2168" s="368"/>
      <c r="D2168" s="369"/>
      <c r="E2168" s="13">
        <v>3228</v>
      </c>
      <c r="F2168" s="14"/>
      <c r="G2168" s="14"/>
      <c r="H2168" s="14"/>
      <c r="I2168" s="14"/>
      <c r="J2168" s="14"/>
      <c r="K2168" s="14"/>
      <c r="L2168" s="14"/>
      <c r="M2168" s="14"/>
      <c r="N2168" s="14"/>
      <c r="O2168" s="14"/>
      <c r="P2168" s="14"/>
    </row>
    <row r="2169" spans="1:16" ht="52.15" customHeight="1" x14ac:dyDescent="0.2">
      <c r="A2169" s="367" t="str">
        <f t="shared" si="53"/>
        <v>Сейф 1</v>
      </c>
      <c r="B2169" s="368"/>
      <c r="C2169" s="368"/>
      <c r="D2169" s="369"/>
      <c r="E2169" s="13">
        <v>3229</v>
      </c>
      <c r="F2169" s="14"/>
      <c r="G2169" s="14"/>
      <c r="H2169" s="14"/>
      <c r="I2169" s="14"/>
      <c r="J2169" s="14"/>
      <c r="K2169" s="14"/>
      <c r="L2169" s="14"/>
      <c r="M2169" s="14"/>
      <c r="N2169" s="14"/>
      <c r="O2169" s="14"/>
      <c r="P2169" s="14"/>
    </row>
    <row r="2170" spans="1:16" ht="52.15" customHeight="1" x14ac:dyDescent="0.2">
      <c r="A2170" s="367" t="str">
        <f t="shared" si="53"/>
        <v>Весы электронные</v>
      </c>
      <c r="B2170" s="368"/>
      <c r="C2170" s="368"/>
      <c r="D2170" s="369"/>
      <c r="E2170" s="13">
        <v>3230</v>
      </c>
      <c r="F2170" s="14"/>
      <c r="G2170" s="14"/>
      <c r="H2170" s="14"/>
      <c r="I2170" s="14"/>
      <c r="J2170" s="14"/>
      <c r="K2170" s="14"/>
      <c r="L2170" s="14"/>
      <c r="M2170" s="14"/>
      <c r="N2170" s="14"/>
      <c r="O2170" s="14"/>
      <c r="P2170" s="14"/>
    </row>
    <row r="2171" spans="1:16" ht="52.15" customHeight="1" x14ac:dyDescent="0.2">
      <c r="A2171" s="367" t="str">
        <f t="shared" si="53"/>
        <v>Стол журнальный</v>
      </c>
      <c r="B2171" s="368"/>
      <c r="C2171" s="368"/>
      <c r="D2171" s="369"/>
      <c r="E2171" s="13">
        <v>3231</v>
      </c>
      <c r="F2171" s="14"/>
      <c r="G2171" s="14"/>
      <c r="H2171" s="14"/>
      <c r="I2171" s="14"/>
      <c r="J2171" s="14"/>
      <c r="K2171" s="14"/>
      <c r="L2171" s="14"/>
      <c r="M2171" s="14"/>
      <c r="N2171" s="14"/>
      <c r="O2171" s="14"/>
      <c r="P2171" s="14"/>
    </row>
    <row r="2172" spans="1:16" ht="52.15" customHeight="1" x14ac:dyDescent="0.2">
      <c r="A2172" s="367" t="str">
        <f t="shared" si="53"/>
        <v>Кухонный гарнитур</v>
      </c>
      <c r="B2172" s="368"/>
      <c r="C2172" s="368"/>
      <c r="D2172" s="369"/>
      <c r="E2172" s="13">
        <v>3232</v>
      </c>
      <c r="F2172" s="14"/>
      <c r="G2172" s="14"/>
      <c r="H2172" s="14"/>
      <c r="I2172" s="14"/>
      <c r="J2172" s="14"/>
      <c r="K2172" s="14"/>
      <c r="L2172" s="14"/>
      <c r="M2172" s="14"/>
      <c r="N2172" s="14"/>
      <c r="O2172" s="14"/>
      <c r="P2172" s="14"/>
    </row>
    <row r="2173" spans="1:16" ht="52.15" customHeight="1" x14ac:dyDescent="0.2">
      <c r="A2173" s="367" t="str">
        <f t="shared" si="53"/>
        <v>Тумба для МФУ</v>
      </c>
      <c r="B2173" s="368"/>
      <c r="C2173" s="368"/>
      <c r="D2173" s="369"/>
      <c r="E2173" s="13">
        <v>3233</v>
      </c>
      <c r="F2173" s="14"/>
      <c r="G2173" s="14"/>
      <c r="H2173" s="14"/>
      <c r="I2173" s="14"/>
      <c r="J2173" s="14"/>
      <c r="K2173" s="14"/>
      <c r="L2173" s="14"/>
      <c r="M2173" s="14"/>
      <c r="N2173" s="14"/>
      <c r="O2173" s="14"/>
      <c r="P2173" s="14"/>
    </row>
    <row r="2174" spans="1:16" ht="52.15" customHeight="1" x14ac:dyDescent="0.2">
      <c r="A2174" s="367" t="str">
        <f t="shared" si="53"/>
        <v>Стойка ресепшн Прямая.</v>
      </c>
      <c r="B2174" s="368"/>
      <c r="C2174" s="368"/>
      <c r="D2174" s="369"/>
      <c r="E2174" s="13">
        <v>3234</v>
      </c>
      <c r="F2174" s="14"/>
      <c r="G2174" s="14"/>
      <c r="H2174" s="14"/>
      <c r="I2174" s="14"/>
      <c r="J2174" s="14"/>
      <c r="K2174" s="14"/>
      <c r="L2174" s="14"/>
      <c r="M2174" s="14"/>
      <c r="N2174" s="14"/>
      <c r="O2174" s="14"/>
      <c r="P2174" s="14"/>
    </row>
    <row r="2175" spans="1:16" ht="52.15" customHeight="1" x14ac:dyDescent="0.2">
      <c r="A2175" s="367" t="str">
        <f t="shared" si="53"/>
        <v>Стул  металл-хром,фанера</v>
      </c>
      <c r="B2175" s="368"/>
      <c r="C2175" s="368"/>
      <c r="D2175" s="369"/>
      <c r="E2175" s="13">
        <v>3235</v>
      </c>
      <c r="F2175" s="14"/>
      <c r="G2175" s="14"/>
      <c r="H2175" s="14"/>
      <c r="I2175" s="14"/>
      <c r="J2175" s="14"/>
      <c r="K2175" s="14"/>
      <c r="L2175" s="14"/>
      <c r="M2175" s="14"/>
      <c r="N2175" s="14"/>
      <c r="O2175" s="14"/>
      <c r="P2175" s="14"/>
    </row>
    <row r="2176" spans="1:16" ht="52.15" customHeight="1" x14ac:dyDescent="0.2">
      <c r="A2176" s="367" t="str">
        <f t="shared" si="53"/>
        <v>Стул  металл-хром,фанера</v>
      </c>
      <c r="B2176" s="368"/>
      <c r="C2176" s="368"/>
      <c r="D2176" s="369"/>
      <c r="E2176" s="13">
        <v>3236</v>
      </c>
      <c r="F2176" s="14"/>
      <c r="G2176" s="14"/>
      <c r="H2176" s="14"/>
      <c r="I2176" s="14"/>
      <c r="J2176" s="14"/>
      <c r="K2176" s="14"/>
      <c r="L2176" s="14"/>
      <c r="M2176" s="14"/>
      <c r="N2176" s="14"/>
      <c r="O2176" s="14"/>
      <c r="P2176" s="14"/>
    </row>
    <row r="2177" spans="1:16" ht="52.15" customHeight="1" x14ac:dyDescent="0.2">
      <c r="A2177" s="367" t="str">
        <f t="shared" si="53"/>
        <v>Стул  металл-хром,фанера</v>
      </c>
      <c r="B2177" s="368"/>
      <c r="C2177" s="368"/>
      <c r="D2177" s="369"/>
      <c r="E2177" s="13">
        <v>3237</v>
      </c>
      <c r="F2177" s="14"/>
      <c r="G2177" s="14"/>
      <c r="H2177" s="14"/>
      <c r="I2177" s="14"/>
      <c r="J2177" s="14"/>
      <c r="K2177" s="14"/>
      <c r="L2177" s="14"/>
      <c r="M2177" s="14"/>
      <c r="N2177" s="14"/>
      <c r="O2177" s="14"/>
      <c r="P2177" s="14"/>
    </row>
    <row r="2178" spans="1:16" ht="52.15" customHeight="1" x14ac:dyDescent="0.2">
      <c r="A2178" s="367" t="str">
        <f t="shared" si="53"/>
        <v>Информационный стенд</v>
      </c>
      <c r="B2178" s="368"/>
      <c r="C2178" s="368"/>
      <c r="D2178" s="369"/>
      <c r="E2178" s="13">
        <v>3238</v>
      </c>
      <c r="F2178" s="14"/>
      <c r="G2178" s="14"/>
      <c r="H2178" s="14"/>
      <c r="I2178" s="14"/>
      <c r="J2178" s="14"/>
      <c r="K2178" s="14"/>
      <c r="L2178" s="14"/>
      <c r="M2178" s="14"/>
      <c r="N2178" s="14"/>
      <c r="O2178" s="14"/>
      <c r="P2178" s="14"/>
    </row>
    <row r="2179" spans="1:16" ht="52.15" customHeight="1" x14ac:dyDescent="0.2">
      <c r="A2179" s="367" t="str">
        <f t="shared" ref="A2179:A2242" si="54">A619</f>
        <v>Информационный стенд</v>
      </c>
      <c r="B2179" s="368"/>
      <c r="C2179" s="368"/>
      <c r="D2179" s="369"/>
      <c r="E2179" s="13">
        <v>3239</v>
      </c>
      <c r="F2179" s="14"/>
      <c r="G2179" s="14"/>
      <c r="H2179" s="14"/>
      <c r="I2179" s="14"/>
      <c r="J2179" s="14"/>
      <c r="K2179" s="14"/>
      <c r="L2179" s="14"/>
      <c r="M2179" s="14"/>
      <c r="N2179" s="14"/>
      <c r="O2179" s="14"/>
      <c r="P2179" s="14"/>
    </row>
    <row r="2180" spans="1:16" ht="52.15" customHeight="1" x14ac:dyDescent="0.2">
      <c r="A2180" s="367" t="str">
        <f t="shared" si="54"/>
        <v>Стул  металл-хром,фанера</v>
      </c>
      <c r="B2180" s="368"/>
      <c r="C2180" s="368"/>
      <c r="D2180" s="369"/>
      <c r="E2180" s="13">
        <v>3240</v>
      </c>
      <c r="F2180" s="14"/>
      <c r="G2180" s="14"/>
      <c r="H2180" s="14"/>
      <c r="I2180" s="14"/>
      <c r="J2180" s="14"/>
      <c r="K2180" s="14"/>
      <c r="L2180" s="14"/>
      <c r="M2180" s="14"/>
      <c r="N2180" s="14"/>
      <c r="O2180" s="14"/>
      <c r="P2180" s="14"/>
    </row>
    <row r="2181" spans="1:16" ht="52.15" customHeight="1" x14ac:dyDescent="0.2">
      <c r="A2181" s="367" t="str">
        <f t="shared" si="54"/>
        <v>Стул  металл-хром,фанера</v>
      </c>
      <c r="B2181" s="368"/>
      <c r="C2181" s="368"/>
      <c r="D2181" s="369"/>
      <c r="E2181" s="13">
        <v>3241</v>
      </c>
      <c r="F2181" s="14"/>
      <c r="G2181" s="14"/>
      <c r="H2181" s="14"/>
      <c r="I2181" s="14"/>
      <c r="J2181" s="14"/>
      <c r="K2181" s="14"/>
      <c r="L2181" s="14"/>
      <c r="M2181" s="14"/>
      <c r="N2181" s="14"/>
      <c r="O2181" s="14"/>
      <c r="P2181" s="14"/>
    </row>
    <row r="2182" spans="1:16" ht="52.15" customHeight="1" x14ac:dyDescent="0.2">
      <c r="A2182" s="367" t="str">
        <f t="shared" si="54"/>
        <v>Тумба.</v>
      </c>
      <c r="B2182" s="368"/>
      <c r="C2182" s="368"/>
      <c r="D2182" s="369"/>
      <c r="E2182" s="13">
        <v>3242</v>
      </c>
      <c r="F2182" s="14"/>
      <c r="G2182" s="14"/>
      <c r="H2182" s="14"/>
      <c r="I2182" s="14"/>
      <c r="J2182" s="14"/>
      <c r="K2182" s="14"/>
      <c r="L2182" s="14"/>
      <c r="M2182" s="14"/>
      <c r="N2182" s="14"/>
      <c r="O2182" s="14"/>
      <c r="P2182" s="14"/>
    </row>
    <row r="2183" spans="1:16" ht="52.15" customHeight="1" x14ac:dyDescent="0.2">
      <c r="A2183" s="367" t="str">
        <f t="shared" si="54"/>
        <v>Рулонные жалюзи LUX(ш.1,45, в.1,8 Справа)</v>
      </c>
      <c r="B2183" s="368"/>
      <c r="C2183" s="368"/>
      <c r="D2183" s="369"/>
      <c r="E2183" s="13">
        <v>3243</v>
      </c>
      <c r="F2183" s="14"/>
      <c r="G2183" s="14"/>
      <c r="H2183" s="14"/>
      <c r="I2183" s="14"/>
      <c r="J2183" s="14"/>
      <c r="K2183" s="14"/>
      <c r="L2183" s="14"/>
      <c r="M2183" s="14"/>
      <c r="N2183" s="14"/>
      <c r="O2183" s="14"/>
      <c r="P2183" s="14"/>
    </row>
    <row r="2184" spans="1:16" ht="52.15" customHeight="1" x14ac:dyDescent="0.2">
      <c r="A2184" s="367" t="str">
        <f t="shared" si="54"/>
        <v>Рулонные жалюзи LUX(ш.1,5, в.1,9 Слева)</v>
      </c>
      <c r="B2184" s="368"/>
      <c r="C2184" s="368"/>
      <c r="D2184" s="369"/>
      <c r="E2184" s="13">
        <v>3244</v>
      </c>
      <c r="F2184" s="14"/>
      <c r="G2184" s="14"/>
      <c r="H2184" s="14"/>
      <c r="I2184" s="14"/>
      <c r="J2184" s="14"/>
      <c r="K2184" s="14"/>
      <c r="L2184" s="14"/>
      <c r="M2184" s="14"/>
      <c r="N2184" s="14"/>
      <c r="O2184" s="14"/>
      <c r="P2184" s="14"/>
    </row>
    <row r="2185" spans="1:16" ht="52.15" customHeight="1" x14ac:dyDescent="0.2">
      <c r="A2185" s="367" t="str">
        <f t="shared" si="54"/>
        <v>Рулонные жалюзи LUX(ш.1,55, в.2,5 Справа)</v>
      </c>
      <c r="B2185" s="368"/>
      <c r="C2185" s="368"/>
      <c r="D2185" s="369"/>
      <c r="E2185" s="13">
        <v>3245</v>
      </c>
      <c r="F2185" s="14"/>
      <c r="G2185" s="14"/>
      <c r="H2185" s="14"/>
      <c r="I2185" s="14"/>
      <c r="J2185" s="14"/>
      <c r="K2185" s="14"/>
      <c r="L2185" s="14"/>
      <c r="M2185" s="14"/>
      <c r="N2185" s="14"/>
      <c r="O2185" s="14"/>
      <c r="P2185" s="14"/>
    </row>
    <row r="2186" spans="1:16" ht="52.15" customHeight="1" x14ac:dyDescent="0.2">
      <c r="A2186" s="367" t="str">
        <f t="shared" si="54"/>
        <v>Рулонные жалюзи LUX(ш.1,55, в.2,5 Справа)</v>
      </c>
      <c r="B2186" s="368"/>
      <c r="C2186" s="368"/>
      <c r="D2186" s="369"/>
      <c r="E2186" s="13">
        <v>3246</v>
      </c>
      <c r="F2186" s="14"/>
      <c r="G2186" s="14"/>
      <c r="H2186" s="14"/>
      <c r="I2186" s="14"/>
      <c r="J2186" s="14"/>
      <c r="K2186" s="14"/>
      <c r="L2186" s="14"/>
      <c r="M2186" s="14"/>
      <c r="N2186" s="14"/>
      <c r="O2186" s="14"/>
      <c r="P2186" s="14"/>
    </row>
    <row r="2187" spans="1:16" ht="52.15" customHeight="1" x14ac:dyDescent="0.2">
      <c r="A2187" s="367" t="str">
        <f t="shared" si="54"/>
        <v>Рулонные жалюзи LUX(ш.1,55, в.2,4 Слева)</v>
      </c>
      <c r="B2187" s="368"/>
      <c r="C2187" s="368"/>
      <c r="D2187" s="369"/>
      <c r="E2187" s="13">
        <v>3247</v>
      </c>
      <c r="F2187" s="14"/>
      <c r="G2187" s="14"/>
      <c r="H2187" s="14"/>
      <c r="I2187" s="14"/>
      <c r="J2187" s="14"/>
      <c r="K2187" s="14"/>
      <c r="L2187" s="14"/>
      <c r="M2187" s="14"/>
      <c r="N2187" s="14"/>
      <c r="O2187" s="14"/>
      <c r="P2187" s="14"/>
    </row>
    <row r="2188" spans="1:16" ht="52.15" customHeight="1" x14ac:dyDescent="0.2">
      <c r="A2188" s="367" t="str">
        <f t="shared" si="54"/>
        <v>Рулонные жалюзи LUX(ш.1,55, в.2,4 Слева)</v>
      </c>
      <c r="B2188" s="368"/>
      <c r="C2188" s="368"/>
      <c r="D2188" s="369"/>
      <c r="E2188" s="13">
        <v>3248</v>
      </c>
      <c r="F2188" s="14"/>
      <c r="G2188" s="14"/>
      <c r="H2188" s="14"/>
      <c r="I2188" s="14"/>
      <c r="J2188" s="14"/>
      <c r="K2188" s="14"/>
      <c r="L2188" s="14"/>
      <c r="M2188" s="14"/>
      <c r="N2188" s="14"/>
      <c r="O2188" s="14"/>
      <c r="P2188" s="14"/>
    </row>
    <row r="2189" spans="1:16" ht="52.15" customHeight="1" x14ac:dyDescent="0.2">
      <c r="A2189" s="367" t="str">
        <f t="shared" si="54"/>
        <v>Рулонные жалюзи LUX(ш.1,55, в.2,4 Слева)</v>
      </c>
      <c r="B2189" s="368"/>
      <c r="C2189" s="368"/>
      <c r="D2189" s="369"/>
      <c r="E2189" s="13">
        <v>3249</v>
      </c>
      <c r="F2189" s="14"/>
      <c r="G2189" s="14"/>
      <c r="H2189" s="14"/>
      <c r="I2189" s="14"/>
      <c r="J2189" s="14"/>
      <c r="K2189" s="14"/>
      <c r="L2189" s="14"/>
      <c r="M2189" s="14"/>
      <c r="N2189" s="14"/>
      <c r="O2189" s="14"/>
      <c r="P2189" s="14"/>
    </row>
    <row r="2190" spans="1:16" ht="52.15" customHeight="1" x14ac:dyDescent="0.2">
      <c r="A2190" s="367" t="str">
        <f t="shared" si="54"/>
        <v>Информационный стенд</v>
      </c>
      <c r="B2190" s="368"/>
      <c r="C2190" s="368"/>
      <c r="D2190" s="369"/>
      <c r="E2190" s="13">
        <v>3250</v>
      </c>
      <c r="F2190" s="14"/>
      <c r="G2190" s="14"/>
      <c r="H2190" s="14"/>
      <c r="I2190" s="14"/>
      <c r="J2190" s="14"/>
      <c r="K2190" s="14"/>
      <c r="L2190" s="14"/>
      <c r="M2190" s="14"/>
      <c r="N2190" s="14"/>
      <c r="O2190" s="14"/>
      <c r="P2190" s="14"/>
    </row>
    <row r="2191" spans="1:16" ht="52.15" customHeight="1" x14ac:dyDescent="0.2">
      <c r="A2191" s="367" t="str">
        <f t="shared" si="54"/>
        <v>Информационный стенд</v>
      </c>
      <c r="B2191" s="368"/>
      <c r="C2191" s="368"/>
      <c r="D2191" s="369"/>
      <c r="E2191" s="13">
        <v>3251</v>
      </c>
      <c r="F2191" s="14"/>
      <c r="G2191" s="14"/>
      <c r="H2191" s="14"/>
      <c r="I2191" s="14"/>
      <c r="J2191" s="14"/>
      <c r="K2191" s="14"/>
      <c r="L2191" s="14"/>
      <c r="M2191" s="14"/>
      <c r="N2191" s="14"/>
      <c r="O2191" s="14"/>
      <c r="P2191" s="14"/>
    </row>
    <row r="2192" spans="1:16" ht="52.15" customHeight="1" x14ac:dyDescent="0.2">
      <c r="A2192" s="367" t="str">
        <f t="shared" si="54"/>
        <v>Информационный стенд</v>
      </c>
      <c r="B2192" s="368"/>
      <c r="C2192" s="368"/>
      <c r="D2192" s="369"/>
      <c r="E2192" s="13">
        <v>3252</v>
      </c>
      <c r="F2192" s="14"/>
      <c r="G2192" s="14"/>
      <c r="H2192" s="14"/>
      <c r="I2192" s="14"/>
      <c r="J2192" s="14"/>
      <c r="K2192" s="14"/>
      <c r="L2192" s="14"/>
      <c r="M2192" s="14"/>
      <c r="N2192" s="14"/>
      <c r="O2192" s="14"/>
      <c r="P2192" s="14"/>
    </row>
    <row r="2193" spans="1:16" ht="52.15" customHeight="1" x14ac:dyDescent="0.2">
      <c r="A2193" s="367" t="str">
        <f t="shared" si="54"/>
        <v>СВЧ (Микроволновая печь)</v>
      </c>
      <c r="B2193" s="368"/>
      <c r="C2193" s="368"/>
      <c r="D2193" s="369"/>
      <c r="E2193" s="13">
        <v>3253</v>
      </c>
      <c r="F2193" s="14"/>
      <c r="G2193" s="14"/>
      <c r="H2193" s="14"/>
      <c r="I2193" s="14"/>
      <c r="J2193" s="14"/>
      <c r="K2193" s="14"/>
      <c r="L2193" s="14"/>
      <c r="M2193" s="14"/>
      <c r="N2193" s="14"/>
      <c r="O2193" s="14"/>
      <c r="P2193" s="14"/>
    </row>
    <row r="2194" spans="1:16" ht="52.15" customHeight="1" x14ac:dyDescent="0.2">
      <c r="A2194" s="367" t="str">
        <f t="shared" si="54"/>
        <v>Кофеварка МСВ-5125</v>
      </c>
      <c r="B2194" s="368"/>
      <c r="C2194" s="368"/>
      <c r="D2194" s="369"/>
      <c r="E2194" s="13">
        <v>3254</v>
      </c>
      <c r="F2194" s="14"/>
      <c r="G2194" s="14"/>
      <c r="H2194" s="14"/>
      <c r="I2194" s="14"/>
      <c r="J2194" s="14"/>
      <c r="K2194" s="14"/>
      <c r="L2194" s="14"/>
      <c r="M2194" s="14"/>
      <c r="N2194" s="14"/>
      <c r="O2194" s="14"/>
      <c r="P2194" s="14"/>
    </row>
    <row r="2195" spans="1:16" ht="52.15" customHeight="1" x14ac:dyDescent="0.2">
      <c r="A2195" s="367" t="str">
        <f t="shared" si="54"/>
        <v>Холодильник 310М20</v>
      </c>
      <c r="B2195" s="368"/>
      <c r="C2195" s="368"/>
      <c r="D2195" s="369"/>
      <c r="E2195" s="13">
        <v>3255</v>
      </c>
      <c r="F2195" s="14"/>
      <c r="G2195" s="14"/>
      <c r="H2195" s="14"/>
      <c r="I2195" s="14"/>
      <c r="J2195" s="14"/>
      <c r="K2195" s="14"/>
      <c r="L2195" s="14"/>
      <c r="M2195" s="14"/>
      <c r="N2195" s="14"/>
      <c r="O2195" s="14"/>
      <c r="P2195" s="14"/>
    </row>
    <row r="2196" spans="1:16" ht="52.15" customHeight="1" x14ac:dyDescent="0.2">
      <c r="A2196" s="367" t="str">
        <f t="shared" si="54"/>
        <v>Варочная поверхность 93320</v>
      </c>
      <c r="B2196" s="368"/>
      <c r="C2196" s="368"/>
      <c r="D2196" s="369"/>
      <c r="E2196" s="13">
        <v>3256</v>
      </c>
      <c r="F2196" s="14"/>
      <c r="G2196" s="14"/>
      <c r="H2196" s="14"/>
      <c r="I2196" s="14"/>
      <c r="J2196" s="14"/>
      <c r="K2196" s="14"/>
      <c r="L2196" s="14"/>
      <c r="M2196" s="14"/>
      <c r="N2196" s="14"/>
      <c r="O2196" s="14"/>
      <c r="P2196" s="14"/>
    </row>
    <row r="2197" spans="1:16" ht="52.15" customHeight="1" x14ac:dyDescent="0.2">
      <c r="A2197" s="367" t="str">
        <f t="shared" si="54"/>
        <v>Стул офисный металл-хром</v>
      </c>
      <c r="B2197" s="368"/>
      <c r="C2197" s="368"/>
      <c r="D2197" s="369"/>
      <c r="E2197" s="13">
        <v>3257</v>
      </c>
      <c r="F2197" s="14"/>
      <c r="G2197" s="14"/>
      <c r="H2197" s="14"/>
      <c r="I2197" s="14"/>
      <c r="J2197" s="14"/>
      <c r="K2197" s="14"/>
      <c r="L2197" s="14"/>
      <c r="M2197" s="14"/>
      <c r="N2197" s="14"/>
      <c r="O2197" s="14"/>
      <c r="P2197" s="14"/>
    </row>
    <row r="2198" spans="1:16" ht="52.15" customHeight="1" x14ac:dyDescent="0.2">
      <c r="A2198" s="367" t="str">
        <f t="shared" si="54"/>
        <v>Скамейка.Габаритный размер 1000*400*450мм</v>
      </c>
      <c r="B2198" s="368"/>
      <c r="C2198" s="368"/>
      <c r="D2198" s="369"/>
      <c r="E2198" s="13">
        <v>3258</v>
      </c>
      <c r="F2198" s="14"/>
      <c r="G2198" s="14"/>
      <c r="H2198" s="14"/>
      <c r="I2198" s="14"/>
      <c r="J2198" s="14"/>
      <c r="K2198" s="14"/>
      <c r="L2198" s="14"/>
      <c r="M2198" s="14"/>
      <c r="N2198" s="14"/>
      <c r="O2198" s="14"/>
      <c r="P2198" s="14"/>
    </row>
    <row r="2199" spans="1:16" ht="52.15" customHeight="1" x14ac:dyDescent="0.2">
      <c r="A2199" s="367" t="str">
        <f t="shared" si="54"/>
        <v>Скамейка.Габаритный размер 1000*400*450мм</v>
      </c>
      <c r="B2199" s="368"/>
      <c r="C2199" s="368"/>
      <c r="D2199" s="369"/>
      <c r="E2199" s="13">
        <v>3259</v>
      </c>
      <c r="F2199" s="14"/>
      <c r="G2199" s="14"/>
      <c r="H2199" s="14"/>
      <c r="I2199" s="14"/>
      <c r="J2199" s="14"/>
      <c r="K2199" s="14"/>
      <c r="L2199" s="14"/>
      <c r="M2199" s="14"/>
      <c r="N2199" s="14"/>
      <c r="O2199" s="14"/>
      <c r="P2199" s="14"/>
    </row>
    <row r="2200" spans="1:16" ht="52.15" customHeight="1" x14ac:dyDescent="0.2">
      <c r="A2200" s="367" t="str">
        <f t="shared" si="54"/>
        <v>Скамейка.Габаритный размер 1000*400*450мм</v>
      </c>
      <c r="B2200" s="368"/>
      <c r="C2200" s="368"/>
      <c r="D2200" s="369"/>
      <c r="E2200" s="13">
        <v>3260</v>
      </c>
      <c r="F2200" s="14"/>
      <c r="G2200" s="14"/>
      <c r="H2200" s="14"/>
      <c r="I2200" s="14"/>
      <c r="J2200" s="14"/>
      <c r="K2200" s="14"/>
      <c r="L2200" s="14"/>
      <c r="M2200" s="14"/>
      <c r="N2200" s="14"/>
      <c r="O2200" s="14"/>
      <c r="P2200" s="14"/>
    </row>
    <row r="2201" spans="1:16" ht="52.15" customHeight="1" x14ac:dyDescent="0.2">
      <c r="A2201" s="367" t="str">
        <f t="shared" si="54"/>
        <v>Скамейка.Габаритный размер 1000*400*450мм</v>
      </c>
      <c r="B2201" s="368"/>
      <c r="C2201" s="368"/>
      <c r="D2201" s="369"/>
      <c r="E2201" s="13">
        <v>3261</v>
      </c>
      <c r="F2201" s="14"/>
      <c r="G2201" s="14"/>
      <c r="H2201" s="14"/>
      <c r="I2201" s="14"/>
      <c r="J2201" s="14"/>
      <c r="K2201" s="14"/>
      <c r="L2201" s="14"/>
      <c r="M2201" s="14"/>
      <c r="N2201" s="14"/>
      <c r="O2201" s="14"/>
      <c r="P2201" s="14"/>
    </row>
    <row r="2202" spans="1:16" ht="52.15" customHeight="1" x14ac:dyDescent="0.2">
      <c r="A2202" s="367" t="str">
        <f t="shared" si="54"/>
        <v>Скамейка.Габаритный размер 1000*400*450мм</v>
      </c>
      <c r="B2202" s="368"/>
      <c r="C2202" s="368"/>
      <c r="D2202" s="369"/>
      <c r="E2202" s="13">
        <v>3262</v>
      </c>
      <c r="F2202" s="14"/>
      <c r="G2202" s="14"/>
      <c r="H2202" s="14"/>
      <c r="I2202" s="14"/>
      <c r="J2202" s="14"/>
      <c r="K2202" s="14"/>
      <c r="L2202" s="14"/>
      <c r="M2202" s="14"/>
      <c r="N2202" s="14"/>
      <c r="O2202" s="14"/>
      <c r="P2202" s="14"/>
    </row>
    <row r="2203" spans="1:16" ht="52.15" customHeight="1" x14ac:dyDescent="0.2">
      <c r="A2203" s="367" t="str">
        <f t="shared" si="54"/>
        <v>Скамейка.Габаритный размер 1000*400*450мм</v>
      </c>
      <c r="B2203" s="368"/>
      <c r="C2203" s="368"/>
      <c r="D2203" s="369"/>
      <c r="E2203" s="13">
        <v>3263</v>
      </c>
      <c r="F2203" s="14"/>
      <c r="G2203" s="14"/>
      <c r="H2203" s="14"/>
      <c r="I2203" s="14"/>
      <c r="J2203" s="14"/>
      <c r="K2203" s="14"/>
      <c r="L2203" s="14"/>
      <c r="M2203" s="14"/>
      <c r="N2203" s="14"/>
      <c r="O2203" s="14"/>
      <c r="P2203" s="14"/>
    </row>
    <row r="2204" spans="1:16" ht="52.15" customHeight="1" x14ac:dyDescent="0.2">
      <c r="A2204" s="367" t="str">
        <f t="shared" si="54"/>
        <v>Скамейка.Габаритный размер 1000*400*450мм</v>
      </c>
      <c r="B2204" s="368"/>
      <c r="C2204" s="368"/>
      <c r="D2204" s="369"/>
      <c r="E2204" s="13">
        <v>3264</v>
      </c>
      <c r="F2204" s="14"/>
      <c r="G2204" s="14"/>
      <c r="H2204" s="14"/>
      <c r="I2204" s="14"/>
      <c r="J2204" s="14"/>
      <c r="K2204" s="14"/>
      <c r="L2204" s="14"/>
      <c r="M2204" s="14"/>
      <c r="N2204" s="14"/>
      <c r="O2204" s="14"/>
      <c r="P2204" s="14"/>
    </row>
    <row r="2205" spans="1:16" ht="52.15" customHeight="1" x14ac:dyDescent="0.2">
      <c r="A2205" s="367" t="str">
        <f t="shared" si="54"/>
        <v>Скамейка.Габаритный размер 1000*400*450мм</v>
      </c>
      <c r="B2205" s="368"/>
      <c r="C2205" s="368"/>
      <c r="D2205" s="369"/>
      <c r="E2205" s="13">
        <v>3265</v>
      </c>
      <c r="F2205" s="14"/>
      <c r="G2205" s="14"/>
      <c r="H2205" s="14"/>
      <c r="I2205" s="14"/>
      <c r="J2205" s="14"/>
      <c r="K2205" s="14"/>
      <c r="L2205" s="14"/>
      <c r="M2205" s="14"/>
      <c r="N2205" s="14"/>
      <c r="O2205" s="14"/>
      <c r="P2205" s="14"/>
    </row>
    <row r="2206" spans="1:16" ht="52.15" customHeight="1" x14ac:dyDescent="0.2">
      <c r="A2206" s="367" t="str">
        <f t="shared" si="54"/>
        <v>Скамейка.Габаритный размер 1000*400*450мм</v>
      </c>
      <c r="B2206" s="368"/>
      <c r="C2206" s="368"/>
      <c r="D2206" s="369"/>
      <c r="E2206" s="13">
        <v>3266</v>
      </c>
      <c r="F2206" s="14"/>
      <c r="G2206" s="14"/>
      <c r="H2206" s="14"/>
      <c r="I2206" s="14"/>
      <c r="J2206" s="14"/>
      <c r="K2206" s="14"/>
      <c r="L2206" s="14"/>
      <c r="M2206" s="14"/>
      <c r="N2206" s="14"/>
      <c r="O2206" s="14"/>
      <c r="P2206" s="14"/>
    </row>
    <row r="2207" spans="1:16" ht="52.15" customHeight="1" x14ac:dyDescent="0.2">
      <c r="A2207" s="367" t="str">
        <f t="shared" si="54"/>
        <v>Скамейка.Габаритный размер 1000*400*450мм</v>
      </c>
      <c r="B2207" s="368"/>
      <c r="C2207" s="368"/>
      <c r="D2207" s="369"/>
      <c r="E2207" s="13">
        <v>3267</v>
      </c>
      <c r="F2207" s="14"/>
      <c r="G2207" s="14"/>
      <c r="H2207" s="14"/>
      <c r="I2207" s="14"/>
      <c r="J2207" s="14"/>
      <c r="K2207" s="14"/>
      <c r="L2207" s="14"/>
      <c r="M2207" s="14"/>
      <c r="N2207" s="14"/>
      <c r="O2207" s="14"/>
      <c r="P2207" s="14"/>
    </row>
    <row r="2208" spans="1:16" ht="52.15" customHeight="1" x14ac:dyDescent="0.2">
      <c r="A2208" s="367" t="str">
        <f t="shared" si="54"/>
        <v>Скамейка.Габаритный размер 1000*400*450мм</v>
      </c>
      <c r="B2208" s="368"/>
      <c r="C2208" s="368"/>
      <c r="D2208" s="369"/>
      <c r="E2208" s="13">
        <v>3268</v>
      </c>
      <c r="F2208" s="14"/>
      <c r="G2208" s="14"/>
      <c r="H2208" s="14"/>
      <c r="I2208" s="14"/>
      <c r="J2208" s="14"/>
      <c r="K2208" s="14"/>
      <c r="L2208" s="14"/>
      <c r="M2208" s="14"/>
      <c r="N2208" s="14"/>
      <c r="O2208" s="14"/>
      <c r="P2208" s="14"/>
    </row>
    <row r="2209" spans="1:16" ht="52.15" customHeight="1" x14ac:dyDescent="0.2">
      <c r="A2209" s="367" t="str">
        <f t="shared" si="54"/>
        <v>Шкафы кабинки (с ключом)</v>
      </c>
      <c r="B2209" s="368"/>
      <c r="C2209" s="368"/>
      <c r="D2209" s="369"/>
      <c r="E2209" s="13">
        <v>3269</v>
      </c>
      <c r="F2209" s="14"/>
      <c r="G2209" s="14"/>
      <c r="H2209" s="14"/>
      <c r="I2209" s="14"/>
      <c r="J2209" s="14"/>
      <c r="K2209" s="14"/>
      <c r="L2209" s="14"/>
      <c r="M2209" s="14"/>
      <c r="N2209" s="14"/>
      <c r="O2209" s="14"/>
      <c r="P2209" s="14"/>
    </row>
    <row r="2210" spans="1:16" ht="52.15" customHeight="1" x14ac:dyDescent="0.2">
      <c r="A2210" s="367" t="str">
        <f t="shared" si="54"/>
        <v>Шкафы кабинки (с ключом)</v>
      </c>
      <c r="B2210" s="368"/>
      <c r="C2210" s="368"/>
      <c r="D2210" s="369"/>
      <c r="E2210" s="13">
        <v>3270</v>
      </c>
      <c r="F2210" s="14"/>
      <c r="G2210" s="14"/>
      <c r="H2210" s="14"/>
      <c r="I2210" s="14"/>
      <c r="J2210" s="14"/>
      <c r="K2210" s="14"/>
      <c r="L2210" s="14"/>
      <c r="M2210" s="14"/>
      <c r="N2210" s="14"/>
      <c r="O2210" s="14"/>
      <c r="P2210" s="14"/>
    </row>
    <row r="2211" spans="1:16" ht="52.15" customHeight="1" x14ac:dyDescent="0.2">
      <c r="A2211" s="367" t="str">
        <f t="shared" si="54"/>
        <v>Шкафы кабинки (с ключом)</v>
      </c>
      <c r="B2211" s="368"/>
      <c r="C2211" s="368"/>
      <c r="D2211" s="369"/>
      <c r="E2211" s="13">
        <v>3271</v>
      </c>
      <c r="F2211" s="14"/>
      <c r="G2211" s="14"/>
      <c r="H2211" s="14"/>
      <c r="I2211" s="14"/>
      <c r="J2211" s="14"/>
      <c r="K2211" s="14"/>
      <c r="L2211" s="14"/>
      <c r="M2211" s="14"/>
      <c r="N2211" s="14"/>
      <c r="O2211" s="14"/>
      <c r="P2211" s="14"/>
    </row>
    <row r="2212" spans="1:16" ht="52.15" customHeight="1" x14ac:dyDescent="0.2">
      <c r="A2212" s="367" t="str">
        <f t="shared" si="54"/>
        <v>Шкафы кабинки (с ключом)</v>
      </c>
      <c r="B2212" s="368"/>
      <c r="C2212" s="368"/>
      <c r="D2212" s="369"/>
      <c r="E2212" s="13">
        <v>3272</v>
      </c>
      <c r="F2212" s="14"/>
      <c r="G2212" s="14"/>
      <c r="H2212" s="14"/>
      <c r="I2212" s="14"/>
      <c r="J2212" s="14"/>
      <c r="K2212" s="14"/>
      <c r="L2212" s="14"/>
      <c r="M2212" s="14"/>
      <c r="N2212" s="14"/>
      <c r="O2212" s="14"/>
      <c r="P2212" s="14"/>
    </row>
    <row r="2213" spans="1:16" ht="52.15" customHeight="1" x14ac:dyDescent="0.2">
      <c r="A2213" s="367" t="str">
        <f t="shared" si="54"/>
        <v>Шкафы кабинки (с ключом)</v>
      </c>
      <c r="B2213" s="368"/>
      <c r="C2213" s="368"/>
      <c r="D2213" s="369"/>
      <c r="E2213" s="13">
        <v>3273</v>
      </c>
      <c r="F2213" s="14"/>
      <c r="G2213" s="14"/>
      <c r="H2213" s="14"/>
      <c r="I2213" s="14"/>
      <c r="J2213" s="14"/>
      <c r="K2213" s="14"/>
      <c r="L2213" s="14"/>
      <c r="M2213" s="14"/>
      <c r="N2213" s="14"/>
      <c r="O2213" s="14"/>
      <c r="P2213" s="14"/>
    </row>
    <row r="2214" spans="1:16" ht="52.15" customHeight="1" x14ac:dyDescent="0.2">
      <c r="A2214" s="367" t="str">
        <f t="shared" si="54"/>
        <v>Шкафы кабинки (с ключом)</v>
      </c>
      <c r="B2214" s="368"/>
      <c r="C2214" s="368"/>
      <c r="D2214" s="369"/>
      <c r="E2214" s="13">
        <v>3274</v>
      </c>
      <c r="F2214" s="14"/>
      <c r="G2214" s="14"/>
      <c r="H2214" s="14"/>
      <c r="I2214" s="14"/>
      <c r="J2214" s="14"/>
      <c r="K2214" s="14"/>
      <c r="L2214" s="14"/>
      <c r="M2214" s="14"/>
      <c r="N2214" s="14"/>
      <c r="O2214" s="14"/>
      <c r="P2214" s="14"/>
    </row>
    <row r="2215" spans="1:16" ht="52.15" customHeight="1" x14ac:dyDescent="0.2">
      <c r="A2215" s="367" t="str">
        <f t="shared" si="54"/>
        <v>Шкафы кабинки (с ключом)</v>
      </c>
      <c r="B2215" s="368"/>
      <c r="C2215" s="368"/>
      <c r="D2215" s="369"/>
      <c r="E2215" s="13">
        <v>3275</v>
      </c>
      <c r="F2215" s="14"/>
      <c r="G2215" s="14"/>
      <c r="H2215" s="14"/>
      <c r="I2215" s="14"/>
      <c r="J2215" s="14"/>
      <c r="K2215" s="14"/>
      <c r="L2215" s="14"/>
      <c r="M2215" s="14"/>
      <c r="N2215" s="14"/>
      <c r="O2215" s="14"/>
      <c r="P2215" s="14"/>
    </row>
    <row r="2216" spans="1:16" ht="52.15" customHeight="1" x14ac:dyDescent="0.2">
      <c r="A2216" s="367" t="str">
        <f t="shared" si="54"/>
        <v>Шкафы кабинки (с ключом)</v>
      </c>
      <c r="B2216" s="368"/>
      <c r="C2216" s="368"/>
      <c r="D2216" s="369"/>
      <c r="E2216" s="13">
        <v>3276</v>
      </c>
      <c r="F2216" s="14"/>
      <c r="G2216" s="14"/>
      <c r="H2216" s="14"/>
      <c r="I2216" s="14"/>
      <c r="J2216" s="14"/>
      <c r="K2216" s="14"/>
      <c r="L2216" s="14"/>
      <c r="M2216" s="14"/>
      <c r="N2216" s="14"/>
      <c r="O2216" s="14"/>
      <c r="P2216" s="14"/>
    </row>
    <row r="2217" spans="1:16" ht="52.15" customHeight="1" x14ac:dyDescent="0.2">
      <c r="A2217" s="367" t="str">
        <f t="shared" si="54"/>
        <v>Шкафы кабинки (с ключом)</v>
      </c>
      <c r="B2217" s="368"/>
      <c r="C2217" s="368"/>
      <c r="D2217" s="369"/>
      <c r="E2217" s="13">
        <v>3277</v>
      </c>
      <c r="F2217" s="14"/>
      <c r="G2217" s="14"/>
      <c r="H2217" s="14"/>
      <c r="I2217" s="14"/>
      <c r="J2217" s="14"/>
      <c r="K2217" s="14"/>
      <c r="L2217" s="14"/>
      <c r="M2217" s="14"/>
      <c r="N2217" s="14"/>
      <c r="O2217" s="14"/>
      <c r="P2217" s="14"/>
    </row>
    <row r="2218" spans="1:16" ht="52.15" customHeight="1" x14ac:dyDescent="0.2">
      <c r="A2218" s="367" t="str">
        <f t="shared" si="54"/>
        <v>Шкафы кабинки (с ключом)</v>
      </c>
      <c r="B2218" s="368"/>
      <c r="C2218" s="368"/>
      <c r="D2218" s="369"/>
      <c r="E2218" s="13">
        <v>3278</v>
      </c>
      <c r="F2218" s="14"/>
      <c r="G2218" s="14"/>
      <c r="H2218" s="14"/>
      <c r="I2218" s="14"/>
      <c r="J2218" s="14"/>
      <c r="K2218" s="14"/>
      <c r="L2218" s="14"/>
      <c r="M2218" s="14"/>
      <c r="N2218" s="14"/>
      <c r="O2218" s="14"/>
      <c r="P2218" s="14"/>
    </row>
    <row r="2219" spans="1:16" ht="52.15" customHeight="1" x14ac:dyDescent="0.2">
      <c r="A2219" s="367" t="str">
        <f t="shared" si="54"/>
        <v>Шкафы кабинки (с ключом)</v>
      </c>
      <c r="B2219" s="368"/>
      <c r="C2219" s="368"/>
      <c r="D2219" s="369"/>
      <c r="E2219" s="13">
        <v>3279</v>
      </c>
      <c r="F2219" s="14"/>
      <c r="G2219" s="14"/>
      <c r="H2219" s="14"/>
      <c r="I2219" s="14"/>
      <c r="J2219" s="14"/>
      <c r="K2219" s="14"/>
      <c r="L2219" s="14"/>
      <c r="M2219" s="14"/>
      <c r="N2219" s="14"/>
      <c r="O2219" s="14"/>
      <c r="P2219" s="14"/>
    </row>
    <row r="2220" spans="1:16" ht="52.15" customHeight="1" x14ac:dyDescent="0.2">
      <c r="A2220" s="367" t="str">
        <f t="shared" si="54"/>
        <v>Шкафы кабинки (с ключом)</v>
      </c>
      <c r="B2220" s="368"/>
      <c r="C2220" s="368"/>
      <c r="D2220" s="369"/>
      <c r="E2220" s="13">
        <v>3280</v>
      </c>
      <c r="F2220" s="14"/>
      <c r="G2220" s="14"/>
      <c r="H2220" s="14"/>
      <c r="I2220" s="14"/>
      <c r="J2220" s="14"/>
      <c r="K2220" s="14"/>
      <c r="L2220" s="14"/>
      <c r="M2220" s="14"/>
      <c r="N2220" s="14"/>
      <c r="O2220" s="14"/>
      <c r="P2220" s="14"/>
    </row>
    <row r="2221" spans="1:16" ht="52.15" customHeight="1" x14ac:dyDescent="0.2">
      <c r="A2221" s="367" t="str">
        <f t="shared" si="54"/>
        <v>Шкафы кабинки (с ключом)</v>
      </c>
      <c r="B2221" s="368"/>
      <c r="C2221" s="368"/>
      <c r="D2221" s="369"/>
      <c r="E2221" s="13">
        <v>3281</v>
      </c>
      <c r="F2221" s="14"/>
      <c r="G2221" s="14"/>
      <c r="H2221" s="14"/>
      <c r="I2221" s="14"/>
      <c r="J2221" s="14"/>
      <c r="K2221" s="14"/>
      <c r="L2221" s="14"/>
      <c r="M2221" s="14"/>
      <c r="N2221" s="14"/>
      <c r="O2221" s="14"/>
      <c r="P2221" s="14"/>
    </row>
    <row r="2222" spans="1:16" ht="52.15" customHeight="1" x14ac:dyDescent="0.2">
      <c r="A2222" s="367" t="str">
        <f t="shared" si="54"/>
        <v>Шкафы кабинки (с ключом)</v>
      </c>
      <c r="B2222" s="368"/>
      <c r="C2222" s="368"/>
      <c r="D2222" s="369"/>
      <c r="E2222" s="13">
        <v>3282</v>
      </c>
      <c r="F2222" s="14"/>
      <c r="G2222" s="14"/>
      <c r="H2222" s="14"/>
      <c r="I2222" s="14"/>
      <c r="J2222" s="14"/>
      <c r="K2222" s="14"/>
      <c r="L2222" s="14"/>
      <c r="M2222" s="14"/>
      <c r="N2222" s="14"/>
      <c r="O2222" s="14"/>
      <c r="P2222" s="14"/>
    </row>
    <row r="2223" spans="1:16" ht="52.15" customHeight="1" x14ac:dyDescent="0.2">
      <c r="A2223" s="367" t="str">
        <f t="shared" si="54"/>
        <v>Шкафы кабинки (с ключом)</v>
      </c>
      <c r="B2223" s="368"/>
      <c r="C2223" s="368"/>
      <c r="D2223" s="369"/>
      <c r="E2223" s="13">
        <v>3283</v>
      </c>
      <c r="F2223" s="14"/>
      <c r="G2223" s="14"/>
      <c r="H2223" s="14"/>
      <c r="I2223" s="14"/>
      <c r="J2223" s="14"/>
      <c r="K2223" s="14"/>
      <c r="L2223" s="14"/>
      <c r="M2223" s="14"/>
      <c r="N2223" s="14"/>
      <c r="O2223" s="14"/>
      <c r="P2223" s="14"/>
    </row>
    <row r="2224" spans="1:16" ht="52.15" customHeight="1" x14ac:dyDescent="0.2">
      <c r="A2224" s="367" t="str">
        <f t="shared" si="54"/>
        <v>Шкафы кабинки (с ключом)</v>
      </c>
      <c r="B2224" s="368"/>
      <c r="C2224" s="368"/>
      <c r="D2224" s="369"/>
      <c r="E2224" s="13">
        <v>3284</v>
      </c>
      <c r="F2224" s="14"/>
      <c r="G2224" s="14"/>
      <c r="H2224" s="14"/>
      <c r="I2224" s="14"/>
      <c r="J2224" s="14"/>
      <c r="K2224" s="14"/>
      <c r="L2224" s="14"/>
      <c r="M2224" s="14"/>
      <c r="N2224" s="14"/>
      <c r="O2224" s="14"/>
      <c r="P2224" s="14"/>
    </row>
    <row r="2225" spans="1:16" ht="52.15" customHeight="1" x14ac:dyDescent="0.2">
      <c r="A2225" s="367" t="str">
        <f t="shared" si="54"/>
        <v>Шкафы кабинки (с ключом)</v>
      </c>
      <c r="B2225" s="368"/>
      <c r="C2225" s="368"/>
      <c r="D2225" s="369"/>
      <c r="E2225" s="13">
        <v>3285</v>
      </c>
      <c r="F2225" s="14"/>
      <c r="G2225" s="14"/>
      <c r="H2225" s="14"/>
      <c r="I2225" s="14"/>
      <c r="J2225" s="14"/>
      <c r="K2225" s="14"/>
      <c r="L2225" s="14"/>
      <c r="M2225" s="14"/>
      <c r="N2225" s="14"/>
      <c r="O2225" s="14"/>
      <c r="P2225" s="14"/>
    </row>
    <row r="2226" spans="1:16" ht="52.15" customHeight="1" x14ac:dyDescent="0.2">
      <c r="A2226" s="367" t="str">
        <f t="shared" si="54"/>
        <v>Шкафы кабинки (с ключом)</v>
      </c>
      <c r="B2226" s="368"/>
      <c r="C2226" s="368"/>
      <c r="D2226" s="369"/>
      <c r="E2226" s="13">
        <v>3286</v>
      </c>
      <c r="F2226" s="14"/>
      <c r="G2226" s="14"/>
      <c r="H2226" s="14"/>
      <c r="I2226" s="14"/>
      <c r="J2226" s="14"/>
      <c r="K2226" s="14"/>
      <c r="L2226" s="14"/>
      <c r="M2226" s="14"/>
      <c r="N2226" s="14"/>
      <c r="O2226" s="14"/>
      <c r="P2226" s="14"/>
    </row>
    <row r="2227" spans="1:16" ht="52.15" customHeight="1" x14ac:dyDescent="0.2">
      <c r="A2227" s="367" t="str">
        <f t="shared" si="54"/>
        <v>Диван,габаритные размеры 1800*880*660</v>
      </c>
      <c r="B2227" s="368"/>
      <c r="C2227" s="368"/>
      <c r="D2227" s="369"/>
      <c r="E2227" s="13">
        <v>3287</v>
      </c>
      <c r="F2227" s="14"/>
      <c r="G2227" s="14"/>
      <c r="H2227" s="14"/>
      <c r="I2227" s="14"/>
      <c r="J2227" s="14"/>
      <c r="K2227" s="14"/>
      <c r="L2227" s="14"/>
      <c r="M2227" s="14"/>
      <c r="N2227" s="14"/>
      <c r="O2227" s="14"/>
      <c r="P2227" s="14"/>
    </row>
    <row r="2228" spans="1:16" ht="52.15" customHeight="1" x14ac:dyDescent="0.2">
      <c r="A2228" s="367" t="str">
        <f t="shared" si="54"/>
        <v>Стеллаж</v>
      </c>
      <c r="B2228" s="368"/>
      <c r="C2228" s="368"/>
      <c r="D2228" s="369"/>
      <c r="E2228" s="13">
        <v>3288</v>
      </c>
      <c r="F2228" s="14"/>
      <c r="G2228" s="14"/>
      <c r="H2228" s="14"/>
      <c r="I2228" s="14"/>
      <c r="J2228" s="14"/>
      <c r="K2228" s="14"/>
      <c r="L2228" s="14"/>
      <c r="M2228" s="14"/>
      <c r="N2228" s="14"/>
      <c r="O2228" s="14"/>
      <c r="P2228" s="14"/>
    </row>
    <row r="2229" spans="1:16" ht="52.15" customHeight="1" x14ac:dyDescent="0.2">
      <c r="A2229" s="367" t="str">
        <f t="shared" si="54"/>
        <v>Стеллаж</v>
      </c>
      <c r="B2229" s="368"/>
      <c r="C2229" s="368"/>
      <c r="D2229" s="369"/>
      <c r="E2229" s="13">
        <v>3289</v>
      </c>
      <c r="F2229" s="14"/>
      <c r="G2229" s="14"/>
      <c r="H2229" s="14"/>
      <c r="I2229" s="14"/>
      <c r="J2229" s="14"/>
      <c r="K2229" s="14"/>
      <c r="L2229" s="14"/>
      <c r="M2229" s="14"/>
      <c r="N2229" s="14"/>
      <c r="O2229" s="14"/>
      <c r="P2229" s="14"/>
    </row>
    <row r="2230" spans="1:16" ht="52.15" customHeight="1" x14ac:dyDescent="0.2">
      <c r="A2230" s="367" t="str">
        <f t="shared" si="54"/>
        <v>Сушилка для рук Ksitex M-7777 JET скоростная</v>
      </c>
      <c r="B2230" s="368"/>
      <c r="C2230" s="368"/>
      <c r="D2230" s="369"/>
      <c r="E2230" s="13">
        <v>3290</v>
      </c>
      <c r="F2230" s="14"/>
      <c r="G2230" s="14"/>
      <c r="H2230" s="14"/>
      <c r="I2230" s="14"/>
      <c r="J2230" s="14"/>
      <c r="K2230" s="14"/>
      <c r="L2230" s="14"/>
      <c r="M2230" s="14"/>
      <c r="N2230" s="14"/>
      <c r="O2230" s="14"/>
      <c r="P2230" s="14"/>
    </row>
    <row r="2231" spans="1:16" ht="52.15" customHeight="1" x14ac:dyDescent="0.2">
      <c r="A2231" s="367" t="str">
        <f t="shared" si="54"/>
        <v>Сушилка для рук Ksitex M-7777 JET скоростная</v>
      </c>
      <c r="B2231" s="368"/>
      <c r="C2231" s="368"/>
      <c r="D2231" s="369"/>
      <c r="E2231" s="13">
        <v>3291</v>
      </c>
      <c r="F2231" s="14"/>
      <c r="G2231" s="14"/>
      <c r="H2231" s="14"/>
      <c r="I2231" s="14"/>
      <c r="J2231" s="14"/>
      <c r="K2231" s="14"/>
      <c r="L2231" s="14"/>
      <c r="M2231" s="14"/>
      <c r="N2231" s="14"/>
      <c r="O2231" s="14"/>
      <c r="P2231" s="14"/>
    </row>
    <row r="2232" spans="1:16" ht="52.15" customHeight="1" x14ac:dyDescent="0.2">
      <c r="A2232" s="367" t="str">
        <f t="shared" si="54"/>
        <v>Сушилка для рук Ksitex M-7777 JET скоростная</v>
      </c>
      <c r="B2232" s="368"/>
      <c r="C2232" s="368"/>
      <c r="D2232" s="369"/>
      <c r="E2232" s="13">
        <v>3292</v>
      </c>
      <c r="F2232" s="14"/>
      <c r="G2232" s="14"/>
      <c r="H2232" s="14"/>
      <c r="I2232" s="14"/>
      <c r="J2232" s="14"/>
      <c r="K2232" s="14"/>
      <c r="L2232" s="14"/>
      <c r="M2232" s="14"/>
      <c r="N2232" s="14"/>
      <c r="O2232" s="14"/>
      <c r="P2232" s="14"/>
    </row>
    <row r="2233" spans="1:16" ht="52.15" customHeight="1" x14ac:dyDescent="0.2">
      <c r="A2233" s="367" t="str">
        <f t="shared" si="54"/>
        <v>Стул  металл-хром,фанера</v>
      </c>
      <c r="B2233" s="368"/>
      <c r="C2233" s="368"/>
      <c r="D2233" s="369"/>
      <c r="E2233" s="13">
        <v>3293</v>
      </c>
      <c r="F2233" s="14"/>
      <c r="G2233" s="14"/>
      <c r="H2233" s="14"/>
      <c r="I2233" s="14"/>
      <c r="J2233" s="14"/>
      <c r="K2233" s="14"/>
      <c r="L2233" s="14"/>
      <c r="M2233" s="14"/>
      <c r="N2233" s="14"/>
      <c r="O2233" s="14"/>
      <c r="P2233" s="14"/>
    </row>
    <row r="2234" spans="1:16" ht="52.15" customHeight="1" x14ac:dyDescent="0.2">
      <c r="A2234" s="367" t="str">
        <f t="shared" si="54"/>
        <v>Стул  металл-хром,фанера</v>
      </c>
      <c r="B2234" s="368"/>
      <c r="C2234" s="368"/>
      <c r="D2234" s="369"/>
      <c r="E2234" s="13">
        <v>3294</v>
      </c>
      <c r="F2234" s="14"/>
      <c r="G2234" s="14"/>
      <c r="H2234" s="14"/>
      <c r="I2234" s="14"/>
      <c r="J2234" s="14"/>
      <c r="K2234" s="14"/>
      <c r="L2234" s="14"/>
      <c r="M2234" s="14"/>
      <c r="N2234" s="14"/>
      <c r="O2234" s="14"/>
      <c r="P2234" s="14"/>
    </row>
    <row r="2235" spans="1:16" ht="52.15" customHeight="1" x14ac:dyDescent="0.2">
      <c r="A2235" s="367" t="str">
        <f t="shared" si="54"/>
        <v>Стул  металл-хром,фанера</v>
      </c>
      <c r="B2235" s="368"/>
      <c r="C2235" s="368"/>
      <c r="D2235" s="369"/>
      <c r="E2235" s="13">
        <v>3295</v>
      </c>
      <c r="F2235" s="14"/>
      <c r="G2235" s="14"/>
      <c r="H2235" s="14"/>
      <c r="I2235" s="14"/>
      <c r="J2235" s="14"/>
      <c r="K2235" s="14"/>
      <c r="L2235" s="14"/>
      <c r="M2235" s="14"/>
      <c r="N2235" s="14"/>
      <c r="O2235" s="14"/>
      <c r="P2235" s="14"/>
    </row>
    <row r="2236" spans="1:16" ht="52.15" customHeight="1" x14ac:dyDescent="0.2">
      <c r="A2236" s="367" t="str">
        <f t="shared" si="54"/>
        <v>Вешалка-стойка</v>
      </c>
      <c r="B2236" s="368"/>
      <c r="C2236" s="368"/>
      <c r="D2236" s="369"/>
      <c r="E2236" s="13">
        <v>3296</v>
      </c>
      <c r="F2236" s="14"/>
      <c r="G2236" s="14"/>
      <c r="H2236" s="14"/>
      <c r="I2236" s="14"/>
      <c r="J2236" s="14"/>
      <c r="K2236" s="14"/>
      <c r="L2236" s="14"/>
      <c r="M2236" s="14"/>
      <c r="N2236" s="14"/>
      <c r="O2236" s="14"/>
      <c r="P2236" s="14"/>
    </row>
    <row r="2237" spans="1:16" ht="52.15" customHeight="1" x14ac:dyDescent="0.2">
      <c r="A2237" s="367" t="str">
        <f t="shared" si="54"/>
        <v>Ключница КВ-70 на 70 ключей</v>
      </c>
      <c r="B2237" s="368"/>
      <c r="C2237" s="368"/>
      <c r="D2237" s="369"/>
      <c r="E2237" s="13">
        <v>3297</v>
      </c>
      <c r="F2237" s="14"/>
      <c r="G2237" s="14"/>
      <c r="H2237" s="14"/>
      <c r="I2237" s="14"/>
      <c r="J2237" s="14"/>
      <c r="K2237" s="14"/>
      <c r="L2237" s="14"/>
      <c r="M2237" s="14"/>
      <c r="N2237" s="14"/>
      <c r="O2237" s="14"/>
      <c r="P2237" s="14"/>
    </row>
    <row r="2238" spans="1:16" ht="52.15" customHeight="1" x14ac:dyDescent="0.2">
      <c r="A2238" s="367" t="str">
        <f t="shared" si="54"/>
        <v>Сушилка для рук Ksitex M-1250В JET,двигатель 550Вт</v>
      </c>
      <c r="B2238" s="368"/>
      <c r="C2238" s="368"/>
      <c r="D2238" s="369"/>
      <c r="E2238" s="13">
        <v>3298</v>
      </c>
      <c r="F2238" s="14"/>
      <c r="G2238" s="14"/>
      <c r="H2238" s="14"/>
      <c r="I2238" s="14"/>
      <c r="J2238" s="14"/>
      <c r="K2238" s="14"/>
      <c r="L2238" s="14"/>
      <c r="M2238" s="14"/>
      <c r="N2238" s="14"/>
      <c r="O2238" s="14"/>
      <c r="P2238" s="14"/>
    </row>
    <row r="2239" spans="1:16" ht="52.15" customHeight="1" x14ac:dyDescent="0.2">
      <c r="A2239" s="367" t="str">
        <f t="shared" si="54"/>
        <v>Стойка ресепшн Угловая.</v>
      </c>
      <c r="B2239" s="368"/>
      <c r="C2239" s="368"/>
      <c r="D2239" s="369"/>
      <c r="E2239" s="13">
        <v>3299</v>
      </c>
      <c r="F2239" s="14"/>
      <c r="G2239" s="14"/>
      <c r="H2239" s="14"/>
      <c r="I2239" s="14"/>
      <c r="J2239" s="14"/>
      <c r="K2239" s="14"/>
      <c r="L2239" s="14"/>
      <c r="M2239" s="14"/>
      <c r="N2239" s="14"/>
      <c r="O2239" s="14"/>
      <c r="P2239" s="14"/>
    </row>
    <row r="2240" spans="1:16" ht="52.15" customHeight="1" x14ac:dyDescent="0.2">
      <c r="A2240" s="367" t="str">
        <f t="shared" si="54"/>
        <v>Трибуна</v>
      </c>
      <c r="B2240" s="368"/>
      <c r="C2240" s="368"/>
      <c r="D2240" s="369"/>
      <c r="E2240" s="13">
        <v>3300</v>
      </c>
      <c r="F2240" s="14"/>
      <c r="G2240" s="14"/>
      <c r="H2240" s="14"/>
      <c r="I2240" s="14"/>
      <c r="J2240" s="14"/>
      <c r="K2240" s="14"/>
      <c r="L2240" s="14"/>
      <c r="M2240" s="14"/>
      <c r="N2240" s="14"/>
      <c r="O2240" s="14"/>
      <c r="P2240" s="14"/>
    </row>
    <row r="2241" spans="1:16" ht="52.15" customHeight="1" x14ac:dyDescent="0.2">
      <c r="A2241" s="367" t="str">
        <f t="shared" si="54"/>
        <v>Столы большие</v>
      </c>
      <c r="B2241" s="368"/>
      <c r="C2241" s="368"/>
      <c r="D2241" s="369"/>
      <c r="E2241" s="13">
        <v>3301</v>
      </c>
      <c r="F2241" s="14"/>
      <c r="G2241" s="14"/>
      <c r="H2241" s="14"/>
      <c r="I2241" s="14"/>
      <c r="J2241" s="14"/>
      <c r="K2241" s="14"/>
      <c r="L2241" s="14"/>
      <c r="M2241" s="14"/>
      <c r="N2241" s="14"/>
      <c r="O2241" s="14"/>
      <c r="P2241" s="14"/>
    </row>
    <row r="2242" spans="1:16" ht="52.15" customHeight="1" x14ac:dyDescent="0.2">
      <c r="A2242" s="367" t="str">
        <f t="shared" si="54"/>
        <v>Стул  металл-хром,фанера</v>
      </c>
      <c r="B2242" s="368"/>
      <c r="C2242" s="368"/>
      <c r="D2242" s="369"/>
      <c r="E2242" s="13">
        <v>3302</v>
      </c>
      <c r="F2242" s="14"/>
      <c r="G2242" s="14"/>
      <c r="H2242" s="14"/>
      <c r="I2242" s="14"/>
      <c r="J2242" s="14"/>
      <c r="K2242" s="14"/>
      <c r="L2242" s="14"/>
      <c r="M2242" s="14"/>
      <c r="N2242" s="14"/>
      <c r="O2242" s="14"/>
      <c r="P2242" s="14"/>
    </row>
    <row r="2243" spans="1:16" ht="52.15" customHeight="1" x14ac:dyDescent="0.2">
      <c r="A2243" s="367" t="str">
        <f t="shared" ref="A2243:A2306" si="55">A683</f>
        <v>Столы большие</v>
      </c>
      <c r="B2243" s="368"/>
      <c r="C2243" s="368"/>
      <c r="D2243" s="369"/>
      <c r="E2243" s="13">
        <v>3303</v>
      </c>
      <c r="F2243" s="14"/>
      <c r="G2243" s="14"/>
      <c r="H2243" s="14"/>
      <c r="I2243" s="14"/>
      <c r="J2243" s="14"/>
      <c r="K2243" s="14"/>
      <c r="L2243" s="14"/>
      <c r="M2243" s="14"/>
      <c r="N2243" s="14"/>
      <c r="O2243" s="14"/>
      <c r="P2243" s="14"/>
    </row>
    <row r="2244" spans="1:16" ht="52.15" customHeight="1" x14ac:dyDescent="0.2">
      <c r="A2244" s="367" t="str">
        <f t="shared" si="55"/>
        <v>Столы большие</v>
      </c>
      <c r="B2244" s="368"/>
      <c r="C2244" s="368"/>
      <c r="D2244" s="369"/>
      <c r="E2244" s="13">
        <v>3304</v>
      </c>
      <c r="F2244" s="14"/>
      <c r="G2244" s="14"/>
      <c r="H2244" s="14"/>
      <c r="I2244" s="14"/>
      <c r="J2244" s="14"/>
      <c r="K2244" s="14"/>
      <c r="L2244" s="14"/>
      <c r="M2244" s="14"/>
      <c r="N2244" s="14"/>
      <c r="O2244" s="14"/>
      <c r="P2244" s="14"/>
    </row>
    <row r="2245" spans="1:16" ht="52.15" customHeight="1" x14ac:dyDescent="0.2">
      <c r="A2245" s="367" t="str">
        <f t="shared" si="55"/>
        <v>Столы большие</v>
      </c>
      <c r="B2245" s="368"/>
      <c r="C2245" s="368"/>
      <c r="D2245" s="369"/>
      <c r="E2245" s="13">
        <v>3305</v>
      </c>
      <c r="F2245" s="14"/>
      <c r="G2245" s="14"/>
      <c r="H2245" s="14"/>
      <c r="I2245" s="14"/>
      <c r="J2245" s="14"/>
      <c r="K2245" s="14"/>
      <c r="L2245" s="14"/>
      <c r="M2245" s="14"/>
      <c r="N2245" s="14"/>
      <c r="O2245" s="14"/>
      <c r="P2245" s="14"/>
    </row>
    <row r="2246" spans="1:16" ht="52.15" customHeight="1" x14ac:dyDescent="0.2">
      <c r="A2246" s="367" t="str">
        <f t="shared" si="55"/>
        <v>Столы большие</v>
      </c>
      <c r="B2246" s="368"/>
      <c r="C2246" s="368"/>
      <c r="D2246" s="369"/>
      <c r="E2246" s="13">
        <v>3306</v>
      </c>
      <c r="F2246" s="14"/>
      <c r="G2246" s="14"/>
      <c r="H2246" s="14"/>
      <c r="I2246" s="14"/>
      <c r="J2246" s="14"/>
      <c r="K2246" s="14"/>
      <c r="L2246" s="14"/>
      <c r="M2246" s="14"/>
      <c r="N2246" s="14"/>
      <c r="O2246" s="14"/>
      <c r="P2246" s="14"/>
    </row>
    <row r="2247" spans="1:16" ht="52.15" customHeight="1" x14ac:dyDescent="0.2">
      <c r="A2247" s="367" t="str">
        <f t="shared" si="55"/>
        <v>Напольная гардеробная тумба</v>
      </c>
      <c r="B2247" s="368"/>
      <c r="C2247" s="368"/>
      <c r="D2247" s="369"/>
      <c r="E2247" s="13">
        <v>3307</v>
      </c>
      <c r="F2247" s="14"/>
      <c r="G2247" s="14"/>
      <c r="H2247" s="14"/>
      <c r="I2247" s="14"/>
      <c r="J2247" s="14"/>
      <c r="K2247" s="14"/>
      <c r="L2247" s="14"/>
      <c r="M2247" s="14"/>
      <c r="N2247" s="14"/>
      <c r="O2247" s="14"/>
      <c r="P2247" s="14"/>
    </row>
    <row r="2248" spans="1:16" ht="52.15" customHeight="1" x14ac:dyDescent="0.2">
      <c r="A2248" s="367" t="str">
        <f t="shared" si="55"/>
        <v>Напольная гардеробная тумба</v>
      </c>
      <c r="B2248" s="368"/>
      <c r="C2248" s="368"/>
      <c r="D2248" s="369"/>
      <c r="E2248" s="13">
        <v>3308</v>
      </c>
      <c r="F2248" s="14"/>
      <c r="G2248" s="14"/>
      <c r="H2248" s="14"/>
      <c r="I2248" s="14"/>
      <c r="J2248" s="14"/>
      <c r="K2248" s="14"/>
      <c r="L2248" s="14"/>
      <c r="M2248" s="14"/>
      <c r="N2248" s="14"/>
      <c r="O2248" s="14"/>
      <c r="P2248" s="14"/>
    </row>
    <row r="2249" spans="1:16" ht="52.15" customHeight="1" x14ac:dyDescent="0.2">
      <c r="A2249" s="367" t="str">
        <f t="shared" si="55"/>
        <v>Стеллаж.</v>
      </c>
      <c r="B2249" s="368"/>
      <c r="C2249" s="368"/>
      <c r="D2249" s="369"/>
      <c r="E2249" s="13">
        <v>3309</v>
      </c>
      <c r="F2249" s="14"/>
      <c r="G2249" s="14"/>
      <c r="H2249" s="14"/>
      <c r="I2249" s="14"/>
      <c r="J2249" s="14"/>
      <c r="K2249" s="14"/>
      <c r="L2249" s="14"/>
      <c r="M2249" s="14"/>
      <c r="N2249" s="14"/>
      <c r="O2249" s="14"/>
      <c r="P2249" s="14"/>
    </row>
    <row r="2250" spans="1:16" ht="52.15" customHeight="1" x14ac:dyDescent="0.2">
      <c r="A2250" s="367" t="str">
        <f t="shared" si="55"/>
        <v>Стеллаж.</v>
      </c>
      <c r="B2250" s="368"/>
      <c r="C2250" s="368"/>
      <c r="D2250" s="369"/>
      <c r="E2250" s="13">
        <v>3310</v>
      </c>
      <c r="F2250" s="14"/>
      <c r="G2250" s="14"/>
      <c r="H2250" s="14"/>
      <c r="I2250" s="14"/>
      <c r="J2250" s="14"/>
      <c r="K2250" s="14"/>
      <c r="L2250" s="14"/>
      <c r="M2250" s="14"/>
      <c r="N2250" s="14"/>
      <c r="O2250" s="14"/>
      <c r="P2250" s="14"/>
    </row>
    <row r="2251" spans="1:16" ht="52.15" customHeight="1" x14ac:dyDescent="0.2">
      <c r="A2251" s="367" t="str">
        <f t="shared" si="55"/>
        <v>Стеллаж.</v>
      </c>
      <c r="B2251" s="368"/>
      <c r="C2251" s="368"/>
      <c r="D2251" s="369"/>
      <c r="E2251" s="13">
        <v>3311</v>
      </c>
      <c r="F2251" s="14"/>
      <c r="G2251" s="14"/>
      <c r="H2251" s="14"/>
      <c r="I2251" s="14"/>
      <c r="J2251" s="14"/>
      <c r="K2251" s="14"/>
      <c r="L2251" s="14"/>
      <c r="M2251" s="14"/>
      <c r="N2251" s="14"/>
      <c r="O2251" s="14"/>
      <c r="P2251" s="14"/>
    </row>
    <row r="2252" spans="1:16" ht="52.15" customHeight="1" x14ac:dyDescent="0.2">
      <c r="A2252" s="367" t="str">
        <f t="shared" si="55"/>
        <v>Стеллаж.</v>
      </c>
      <c r="B2252" s="368"/>
      <c r="C2252" s="368"/>
      <c r="D2252" s="369"/>
      <c r="E2252" s="13">
        <v>3312</v>
      </c>
      <c r="F2252" s="14"/>
      <c r="G2252" s="14"/>
      <c r="H2252" s="14"/>
      <c r="I2252" s="14"/>
      <c r="J2252" s="14"/>
      <c r="K2252" s="14"/>
      <c r="L2252" s="14"/>
      <c r="M2252" s="14"/>
      <c r="N2252" s="14"/>
      <c r="O2252" s="14"/>
      <c r="P2252" s="14"/>
    </row>
    <row r="2253" spans="1:16" ht="52.15" customHeight="1" x14ac:dyDescent="0.2">
      <c r="A2253" s="367" t="str">
        <f t="shared" si="55"/>
        <v>Стул  металл-хром,фанера</v>
      </c>
      <c r="B2253" s="368"/>
      <c r="C2253" s="368"/>
      <c r="D2253" s="369"/>
      <c r="E2253" s="13">
        <v>3313</v>
      </c>
      <c r="F2253" s="14"/>
      <c r="G2253" s="14"/>
      <c r="H2253" s="14"/>
      <c r="I2253" s="14"/>
      <c r="J2253" s="14"/>
      <c r="K2253" s="14"/>
      <c r="L2253" s="14"/>
      <c r="M2253" s="14"/>
      <c r="N2253" s="14"/>
      <c r="O2253" s="14"/>
      <c r="P2253" s="14"/>
    </row>
    <row r="2254" spans="1:16" ht="52.15" customHeight="1" x14ac:dyDescent="0.2">
      <c r="A2254" s="367" t="str">
        <f t="shared" si="55"/>
        <v>Стул  металл-хром,фанера</v>
      </c>
      <c r="B2254" s="368"/>
      <c r="C2254" s="368"/>
      <c r="D2254" s="369"/>
      <c r="E2254" s="13">
        <v>3314</v>
      </c>
      <c r="F2254" s="14"/>
      <c r="G2254" s="14"/>
      <c r="H2254" s="14"/>
      <c r="I2254" s="14"/>
      <c r="J2254" s="14"/>
      <c r="K2254" s="14"/>
      <c r="L2254" s="14"/>
      <c r="M2254" s="14"/>
      <c r="N2254" s="14"/>
      <c r="O2254" s="14"/>
      <c r="P2254" s="14"/>
    </row>
    <row r="2255" spans="1:16" ht="52.15" customHeight="1" x14ac:dyDescent="0.2">
      <c r="A2255" s="367" t="str">
        <f t="shared" si="55"/>
        <v>Радиатор 11</v>
      </c>
      <c r="B2255" s="368"/>
      <c r="C2255" s="368"/>
      <c r="D2255" s="369"/>
      <c r="E2255" s="13">
        <v>3315</v>
      </c>
      <c r="F2255" s="14"/>
      <c r="G2255" s="14"/>
      <c r="H2255" s="14"/>
      <c r="I2255" s="14"/>
      <c r="J2255" s="14"/>
      <c r="K2255" s="14"/>
      <c r="L2255" s="14"/>
      <c r="M2255" s="14"/>
      <c r="N2255" s="14"/>
      <c r="O2255" s="14"/>
      <c r="P2255" s="14"/>
    </row>
    <row r="2256" spans="1:16" ht="52.15" customHeight="1" x14ac:dyDescent="0.2">
      <c r="A2256" s="367" t="str">
        <f t="shared" si="55"/>
        <v>Столы большие</v>
      </c>
      <c r="B2256" s="368"/>
      <c r="C2256" s="368"/>
      <c r="D2256" s="369"/>
      <c r="E2256" s="13">
        <v>3316</v>
      </c>
      <c r="F2256" s="14"/>
      <c r="G2256" s="14"/>
      <c r="H2256" s="14"/>
      <c r="I2256" s="14"/>
      <c r="J2256" s="14"/>
      <c r="K2256" s="14"/>
      <c r="L2256" s="14"/>
      <c r="M2256" s="14"/>
      <c r="N2256" s="14"/>
      <c r="O2256" s="14"/>
      <c r="P2256" s="14"/>
    </row>
    <row r="2257" spans="1:16" ht="52.15" customHeight="1" x14ac:dyDescent="0.2">
      <c r="A2257" s="367" t="str">
        <f t="shared" si="55"/>
        <v>Стул  металл-хром,фанера</v>
      </c>
      <c r="B2257" s="368"/>
      <c r="C2257" s="368"/>
      <c r="D2257" s="369"/>
      <c r="E2257" s="13">
        <v>3317</v>
      </c>
      <c r="F2257" s="14"/>
      <c r="G2257" s="14"/>
      <c r="H2257" s="14"/>
      <c r="I2257" s="14"/>
      <c r="J2257" s="14"/>
      <c r="K2257" s="14"/>
      <c r="L2257" s="14"/>
      <c r="M2257" s="14"/>
      <c r="N2257" s="14"/>
      <c r="O2257" s="14"/>
      <c r="P2257" s="14"/>
    </row>
    <row r="2258" spans="1:16" ht="52.15" customHeight="1" x14ac:dyDescent="0.2">
      <c r="A2258" s="367" t="str">
        <f t="shared" si="55"/>
        <v>Стул  металл-хром,фанера</v>
      </c>
      <c r="B2258" s="368"/>
      <c r="C2258" s="368"/>
      <c r="D2258" s="369"/>
      <c r="E2258" s="13">
        <v>3318</v>
      </c>
      <c r="F2258" s="14"/>
      <c r="G2258" s="14"/>
      <c r="H2258" s="14"/>
      <c r="I2258" s="14"/>
      <c r="J2258" s="14"/>
      <c r="K2258" s="14"/>
      <c r="L2258" s="14"/>
      <c r="M2258" s="14"/>
      <c r="N2258" s="14"/>
      <c r="O2258" s="14"/>
      <c r="P2258" s="14"/>
    </row>
    <row r="2259" spans="1:16" ht="52.15" customHeight="1" x14ac:dyDescent="0.2">
      <c r="A2259" s="367" t="str">
        <f t="shared" si="55"/>
        <v>Стеллаж металлический</v>
      </c>
      <c r="B2259" s="368"/>
      <c r="C2259" s="368"/>
      <c r="D2259" s="369"/>
      <c r="E2259" s="13">
        <v>3319</v>
      </c>
      <c r="F2259" s="14"/>
      <c r="G2259" s="14"/>
      <c r="H2259" s="14"/>
      <c r="I2259" s="14"/>
      <c r="J2259" s="14"/>
      <c r="K2259" s="14"/>
      <c r="L2259" s="14"/>
      <c r="M2259" s="14"/>
      <c r="N2259" s="14"/>
      <c r="O2259" s="14"/>
      <c r="P2259" s="14"/>
    </row>
    <row r="2260" spans="1:16" ht="52.15" customHeight="1" x14ac:dyDescent="0.2">
      <c r="A2260" s="367" t="str">
        <f t="shared" si="55"/>
        <v>Стеллаж металлический</v>
      </c>
      <c r="B2260" s="368"/>
      <c r="C2260" s="368"/>
      <c r="D2260" s="369"/>
      <c r="E2260" s="13">
        <v>3320</v>
      </c>
      <c r="F2260" s="14"/>
      <c r="G2260" s="14"/>
      <c r="H2260" s="14"/>
      <c r="I2260" s="14"/>
      <c r="J2260" s="14"/>
      <c r="K2260" s="14"/>
      <c r="L2260" s="14"/>
      <c r="M2260" s="14"/>
      <c r="N2260" s="14"/>
      <c r="O2260" s="14"/>
      <c r="P2260" s="14"/>
    </row>
    <row r="2261" spans="1:16" ht="52.15" customHeight="1" x14ac:dyDescent="0.2">
      <c r="A2261" s="367" t="str">
        <f t="shared" si="55"/>
        <v>Стеллаж металлический</v>
      </c>
      <c r="B2261" s="368"/>
      <c r="C2261" s="368"/>
      <c r="D2261" s="369"/>
      <c r="E2261" s="13">
        <v>3321</v>
      </c>
      <c r="F2261" s="14"/>
      <c r="G2261" s="14"/>
      <c r="H2261" s="14"/>
      <c r="I2261" s="14"/>
      <c r="J2261" s="14"/>
      <c r="K2261" s="14"/>
      <c r="L2261" s="14"/>
      <c r="M2261" s="14"/>
      <c r="N2261" s="14"/>
      <c r="O2261" s="14"/>
      <c r="P2261" s="14"/>
    </row>
    <row r="2262" spans="1:16" ht="52.15" customHeight="1" x14ac:dyDescent="0.2">
      <c r="A2262" s="367" t="str">
        <f t="shared" si="55"/>
        <v>Стеллаж металлический</v>
      </c>
      <c r="B2262" s="368"/>
      <c r="C2262" s="368"/>
      <c r="D2262" s="369"/>
      <c r="E2262" s="13">
        <v>3322</v>
      </c>
      <c r="F2262" s="14"/>
      <c r="G2262" s="14"/>
      <c r="H2262" s="14"/>
      <c r="I2262" s="14"/>
      <c r="J2262" s="14"/>
      <c r="K2262" s="14"/>
      <c r="L2262" s="14"/>
      <c r="M2262" s="14"/>
      <c r="N2262" s="14"/>
      <c r="O2262" s="14"/>
      <c r="P2262" s="14"/>
    </row>
    <row r="2263" spans="1:16" ht="52.15" customHeight="1" x14ac:dyDescent="0.2">
      <c r="A2263" s="367" t="str">
        <f t="shared" si="55"/>
        <v>Стеллаж 11-300</v>
      </c>
      <c r="B2263" s="368"/>
      <c r="C2263" s="368"/>
      <c r="D2263" s="369"/>
      <c r="E2263" s="13">
        <v>3323</v>
      </c>
      <c r="F2263" s="14"/>
      <c r="G2263" s="14"/>
      <c r="H2263" s="14"/>
      <c r="I2263" s="14"/>
      <c r="J2263" s="14"/>
      <c r="K2263" s="14"/>
      <c r="L2263" s="14"/>
      <c r="M2263" s="14"/>
      <c r="N2263" s="14"/>
      <c r="O2263" s="14"/>
      <c r="P2263" s="14"/>
    </row>
    <row r="2264" spans="1:16" ht="52.15" customHeight="1" x14ac:dyDescent="0.2">
      <c r="A2264" s="367" t="str">
        <f t="shared" si="55"/>
        <v>Стеллаж 11-300</v>
      </c>
      <c r="B2264" s="368"/>
      <c r="C2264" s="368"/>
      <c r="D2264" s="369"/>
      <c r="E2264" s="13">
        <v>3324</v>
      </c>
      <c r="F2264" s="14"/>
      <c r="G2264" s="14"/>
      <c r="H2264" s="14"/>
      <c r="I2264" s="14"/>
      <c r="J2264" s="14"/>
      <c r="K2264" s="14"/>
      <c r="L2264" s="14"/>
      <c r="M2264" s="14"/>
      <c r="N2264" s="14"/>
      <c r="O2264" s="14"/>
      <c r="P2264" s="14"/>
    </row>
    <row r="2265" spans="1:16" ht="52.15" customHeight="1" x14ac:dyDescent="0.2">
      <c r="A2265" s="367" t="str">
        <f t="shared" si="55"/>
        <v>Рулонные жалюзи LUX(ш.1,38, в.1,9 Справа)</v>
      </c>
      <c r="B2265" s="368"/>
      <c r="C2265" s="368"/>
      <c r="D2265" s="369"/>
      <c r="E2265" s="13">
        <v>3325</v>
      </c>
      <c r="F2265" s="14"/>
      <c r="G2265" s="14"/>
      <c r="H2265" s="14"/>
      <c r="I2265" s="14"/>
      <c r="J2265" s="14"/>
      <c r="K2265" s="14"/>
      <c r="L2265" s="14"/>
      <c r="M2265" s="14"/>
      <c r="N2265" s="14"/>
      <c r="O2265" s="14"/>
      <c r="P2265" s="14"/>
    </row>
    <row r="2266" spans="1:16" ht="52.15" customHeight="1" x14ac:dyDescent="0.2">
      <c r="A2266" s="367" t="str">
        <f t="shared" si="55"/>
        <v>Рулонные жалюзи LUX(ш.1,5, в.1,9 Справа)</v>
      </c>
      <c r="B2266" s="368"/>
      <c r="C2266" s="368"/>
      <c r="D2266" s="369"/>
      <c r="E2266" s="13">
        <v>3326</v>
      </c>
      <c r="F2266" s="14"/>
      <c r="G2266" s="14"/>
      <c r="H2266" s="14"/>
      <c r="I2266" s="14"/>
      <c r="J2266" s="14"/>
      <c r="K2266" s="14"/>
      <c r="L2266" s="14"/>
      <c r="M2266" s="14"/>
      <c r="N2266" s="14"/>
      <c r="O2266" s="14"/>
      <c r="P2266" s="14"/>
    </row>
    <row r="2267" spans="1:16" ht="52.15" customHeight="1" x14ac:dyDescent="0.2">
      <c r="A2267" s="367" t="str">
        <f t="shared" si="55"/>
        <v>Стул  металл-хром,фанера</v>
      </c>
      <c r="B2267" s="368"/>
      <c r="C2267" s="368"/>
      <c r="D2267" s="369"/>
      <c r="E2267" s="13">
        <v>3327</v>
      </c>
      <c r="F2267" s="14"/>
      <c r="G2267" s="14"/>
      <c r="H2267" s="14"/>
      <c r="I2267" s="14"/>
      <c r="J2267" s="14"/>
      <c r="K2267" s="14"/>
      <c r="L2267" s="14"/>
      <c r="M2267" s="14"/>
      <c r="N2267" s="14"/>
      <c r="O2267" s="14"/>
      <c r="P2267" s="14"/>
    </row>
    <row r="2268" spans="1:16" ht="52.15" customHeight="1" x14ac:dyDescent="0.2">
      <c r="A2268" s="367" t="str">
        <f t="shared" si="55"/>
        <v>Стул  металл-хром,фанера</v>
      </c>
      <c r="B2268" s="368"/>
      <c r="C2268" s="368"/>
      <c r="D2268" s="369"/>
      <c r="E2268" s="13">
        <v>3328</v>
      </c>
      <c r="F2268" s="14"/>
      <c r="G2268" s="14"/>
      <c r="H2268" s="14"/>
      <c r="I2268" s="14"/>
      <c r="J2268" s="14"/>
      <c r="K2268" s="14"/>
      <c r="L2268" s="14"/>
      <c r="M2268" s="14"/>
      <c r="N2268" s="14"/>
      <c r="O2268" s="14"/>
      <c r="P2268" s="14"/>
    </row>
    <row r="2269" spans="1:16" ht="52.15" customHeight="1" x14ac:dyDescent="0.2">
      <c r="A2269" s="367" t="str">
        <f t="shared" si="55"/>
        <v>ЭРГО Ш61-04Lз Шкаф для одежды 40*45*200 (береза)</v>
      </c>
      <c r="B2269" s="368"/>
      <c r="C2269" s="368"/>
      <c r="D2269" s="369"/>
      <c r="E2269" s="13">
        <v>3329</v>
      </c>
      <c r="F2269" s="14"/>
      <c r="G2269" s="14"/>
      <c r="H2269" s="14"/>
      <c r="I2269" s="14"/>
      <c r="J2269" s="14"/>
      <c r="K2269" s="14"/>
      <c r="L2269" s="14"/>
      <c r="M2269" s="14"/>
      <c r="N2269" s="14"/>
      <c r="O2269" s="14"/>
      <c r="P2269" s="14"/>
    </row>
    <row r="2270" spans="1:16" ht="52.15" customHeight="1" x14ac:dyDescent="0.2">
      <c r="A2270" s="367" t="str">
        <f t="shared" si="55"/>
        <v>ЭРГО Ш61-04Lз Шкаф для одежды 40*45*200 (береза)</v>
      </c>
      <c r="B2270" s="368"/>
      <c r="C2270" s="368"/>
      <c r="D2270" s="369"/>
      <c r="E2270" s="13">
        <v>3330</v>
      </c>
      <c r="F2270" s="14"/>
      <c r="G2270" s="14"/>
      <c r="H2270" s="14"/>
      <c r="I2270" s="14"/>
      <c r="J2270" s="14"/>
      <c r="K2270" s="14"/>
      <c r="L2270" s="14"/>
      <c r="M2270" s="14"/>
      <c r="N2270" s="14"/>
      <c r="O2270" s="14"/>
      <c r="P2270" s="14"/>
    </row>
    <row r="2271" spans="1:16" ht="52.15" customHeight="1" x14ac:dyDescent="0.2">
      <c r="A2271" s="367" t="str">
        <f t="shared" si="55"/>
        <v>ЭРГО СТ2-14 Стол 140*80*76(береза)</v>
      </c>
      <c r="B2271" s="368"/>
      <c r="C2271" s="368"/>
      <c r="D2271" s="369"/>
      <c r="E2271" s="13">
        <v>3331</v>
      </c>
      <c r="F2271" s="14"/>
      <c r="G2271" s="14"/>
      <c r="H2271" s="14"/>
      <c r="I2271" s="14"/>
      <c r="J2271" s="14"/>
      <c r="K2271" s="14"/>
      <c r="L2271" s="14"/>
      <c r="M2271" s="14"/>
      <c r="N2271" s="14"/>
      <c r="O2271" s="14"/>
      <c r="P2271" s="14"/>
    </row>
    <row r="2272" spans="1:16" ht="52.15" customHeight="1" x14ac:dyDescent="0.2">
      <c r="A2272" s="367" t="str">
        <f t="shared" si="55"/>
        <v>ЭРГО СТ2-14 Стол 140*80*76(береза)</v>
      </c>
      <c r="B2272" s="368"/>
      <c r="C2272" s="368"/>
      <c r="D2272" s="369"/>
      <c r="E2272" s="13">
        <v>3332</v>
      </c>
      <c r="F2272" s="14"/>
      <c r="G2272" s="14"/>
      <c r="H2272" s="14"/>
      <c r="I2272" s="14"/>
      <c r="J2272" s="14"/>
      <c r="K2272" s="14"/>
      <c r="L2272" s="14"/>
      <c r="M2272" s="14"/>
      <c r="N2272" s="14"/>
      <c r="O2272" s="14"/>
      <c r="P2272" s="14"/>
    </row>
    <row r="2273" spans="1:16" ht="52.15" customHeight="1" x14ac:dyDescent="0.2">
      <c r="A2273" s="367" t="str">
        <f t="shared" si="55"/>
        <v>ЭРГО СТ2-14 Стол 140*80*76(береза)</v>
      </c>
      <c r="B2273" s="368"/>
      <c r="C2273" s="368"/>
      <c r="D2273" s="369"/>
      <c r="E2273" s="13">
        <v>3333</v>
      </c>
      <c r="F2273" s="14"/>
      <c r="G2273" s="14"/>
      <c r="H2273" s="14"/>
      <c r="I2273" s="14"/>
      <c r="J2273" s="14"/>
      <c r="K2273" s="14"/>
      <c r="L2273" s="14"/>
      <c r="M2273" s="14"/>
      <c r="N2273" s="14"/>
      <c r="O2273" s="14"/>
      <c r="P2273" s="14"/>
    </row>
    <row r="2274" spans="1:16" ht="52.15" customHeight="1" x14ac:dyDescent="0.2">
      <c r="A2274" s="367" t="str">
        <f t="shared" si="55"/>
        <v>ЭРГО СТ2-14 Стол 140*80*76(береза)</v>
      </c>
      <c r="B2274" s="368"/>
      <c r="C2274" s="368"/>
      <c r="D2274" s="369"/>
      <c r="E2274" s="13">
        <v>3334</v>
      </c>
      <c r="F2274" s="14"/>
      <c r="G2274" s="14"/>
      <c r="H2274" s="14"/>
      <c r="I2274" s="14"/>
      <c r="J2274" s="14"/>
      <c r="K2274" s="14"/>
      <c r="L2274" s="14"/>
      <c r="M2274" s="14"/>
      <c r="N2274" s="14"/>
      <c r="O2274" s="14"/>
      <c r="P2274" s="14"/>
    </row>
    <row r="2275" spans="1:16" ht="52.15" customHeight="1" x14ac:dyDescent="0.2">
      <c r="A2275" s="367" t="str">
        <f t="shared" si="55"/>
        <v>Кулер!</v>
      </c>
      <c r="B2275" s="368"/>
      <c r="C2275" s="368"/>
      <c r="D2275" s="369"/>
      <c r="E2275" s="13">
        <v>3335</v>
      </c>
      <c r="F2275" s="14"/>
      <c r="G2275" s="14"/>
      <c r="H2275" s="14"/>
      <c r="I2275" s="14"/>
      <c r="J2275" s="14"/>
      <c r="K2275" s="14"/>
      <c r="L2275" s="14"/>
      <c r="M2275" s="14"/>
      <c r="N2275" s="14"/>
      <c r="O2275" s="14"/>
      <c r="P2275" s="14"/>
    </row>
    <row r="2276" spans="1:16" ht="52.15" customHeight="1" x14ac:dyDescent="0.2">
      <c r="A2276" s="367" t="str">
        <f t="shared" si="55"/>
        <v>Секция 1,2</v>
      </c>
      <c r="B2276" s="368"/>
      <c r="C2276" s="368"/>
      <c r="D2276" s="369"/>
      <c r="E2276" s="13">
        <v>3336</v>
      </c>
      <c r="F2276" s="14"/>
      <c r="G2276" s="14"/>
      <c r="H2276" s="14"/>
      <c r="I2276" s="14"/>
      <c r="J2276" s="14"/>
      <c r="K2276" s="14"/>
      <c r="L2276" s="14"/>
      <c r="M2276" s="14"/>
      <c r="N2276" s="14"/>
      <c r="O2276" s="14"/>
      <c r="P2276" s="14"/>
    </row>
    <row r="2277" spans="1:16" ht="52.15" customHeight="1" x14ac:dyDescent="0.2">
      <c r="A2277" s="367" t="str">
        <f t="shared" si="55"/>
        <v>Секция 60003</v>
      </c>
      <c r="B2277" s="368"/>
      <c r="C2277" s="368"/>
      <c r="D2277" s="369"/>
      <c r="E2277" s="13">
        <v>3337</v>
      </c>
      <c r="F2277" s="14"/>
      <c r="G2277" s="14"/>
      <c r="H2277" s="14"/>
      <c r="I2277" s="14"/>
      <c r="J2277" s="14"/>
      <c r="K2277" s="14"/>
      <c r="L2277" s="14"/>
      <c r="M2277" s="14"/>
      <c r="N2277" s="14"/>
      <c r="O2277" s="14"/>
      <c r="P2277" s="14"/>
    </row>
    <row r="2278" spans="1:16" ht="52.15" customHeight="1" x14ac:dyDescent="0.2">
      <c r="A2278" s="367" t="str">
        <f t="shared" si="55"/>
        <v>СВЧ печь</v>
      </c>
      <c r="B2278" s="368"/>
      <c r="C2278" s="368"/>
      <c r="D2278" s="369"/>
      <c r="E2278" s="13">
        <v>3338</v>
      </c>
      <c r="F2278" s="14"/>
      <c r="G2278" s="14"/>
      <c r="H2278" s="14"/>
      <c r="I2278" s="14"/>
      <c r="J2278" s="14"/>
      <c r="K2278" s="14"/>
      <c r="L2278" s="14"/>
      <c r="M2278" s="14"/>
      <c r="N2278" s="14"/>
      <c r="O2278" s="14"/>
      <c r="P2278" s="14"/>
    </row>
    <row r="2279" spans="1:16" ht="52.15" customHeight="1" x14ac:dyDescent="0.2">
      <c r="A2279" s="367" t="str">
        <f t="shared" si="55"/>
        <v>Диван,габаритные размеры 1800*880*660</v>
      </c>
      <c r="B2279" s="368"/>
      <c r="C2279" s="368"/>
      <c r="D2279" s="369"/>
      <c r="E2279" s="13">
        <v>3339</v>
      </c>
      <c r="F2279" s="14"/>
      <c r="G2279" s="14"/>
      <c r="H2279" s="14"/>
      <c r="I2279" s="14"/>
      <c r="J2279" s="14"/>
      <c r="K2279" s="14"/>
      <c r="L2279" s="14"/>
      <c r="M2279" s="14"/>
      <c r="N2279" s="14"/>
      <c r="O2279" s="14"/>
      <c r="P2279" s="14"/>
    </row>
    <row r="2280" spans="1:16" ht="52.15" customHeight="1" x14ac:dyDescent="0.2">
      <c r="A2280" s="367" t="str">
        <f t="shared" si="55"/>
        <v>Гардероб ГБ1</v>
      </c>
      <c r="B2280" s="368"/>
      <c r="C2280" s="368"/>
      <c r="D2280" s="369"/>
      <c r="E2280" s="13">
        <v>3340</v>
      </c>
      <c r="F2280" s="14"/>
      <c r="G2280" s="14"/>
      <c r="H2280" s="14"/>
      <c r="I2280" s="14"/>
      <c r="J2280" s="14"/>
      <c r="K2280" s="14"/>
      <c r="L2280" s="14"/>
      <c r="M2280" s="14"/>
      <c r="N2280" s="14"/>
      <c r="O2280" s="14"/>
      <c r="P2280" s="14"/>
    </row>
    <row r="2281" spans="1:16" ht="52.15" customHeight="1" x14ac:dyDescent="0.2">
      <c r="A2281" s="367" t="str">
        <f t="shared" si="55"/>
        <v>Шкаф металлический двухстворчатый с замком</v>
      </c>
      <c r="B2281" s="368"/>
      <c r="C2281" s="368"/>
      <c r="D2281" s="369"/>
      <c r="E2281" s="13">
        <v>3341</v>
      </c>
      <c r="F2281" s="14"/>
      <c r="G2281" s="14"/>
      <c r="H2281" s="14"/>
      <c r="I2281" s="14"/>
      <c r="J2281" s="14"/>
      <c r="K2281" s="14"/>
      <c r="L2281" s="14"/>
      <c r="M2281" s="14"/>
      <c r="N2281" s="14"/>
      <c r="O2281" s="14"/>
      <c r="P2281" s="14"/>
    </row>
    <row r="2282" spans="1:16" ht="52.15" customHeight="1" x14ac:dyDescent="0.2">
      <c r="A2282" s="367" t="str">
        <f t="shared" si="55"/>
        <v>Секция 1,8</v>
      </c>
      <c r="B2282" s="368"/>
      <c r="C2282" s="368"/>
      <c r="D2282" s="369"/>
      <c r="E2282" s="13">
        <v>3342</v>
      </c>
      <c r="F2282" s="14"/>
      <c r="G2282" s="14"/>
      <c r="H2282" s="14"/>
      <c r="I2282" s="14"/>
      <c r="J2282" s="14"/>
      <c r="K2282" s="14"/>
      <c r="L2282" s="14"/>
      <c r="M2282" s="14"/>
      <c r="N2282" s="14"/>
      <c r="O2282" s="14"/>
      <c r="P2282" s="14"/>
    </row>
    <row r="2283" spans="1:16" ht="52.15" customHeight="1" x14ac:dyDescent="0.2">
      <c r="A2283" s="367" t="str">
        <f t="shared" si="55"/>
        <v>Секция 1,8 цв</v>
      </c>
      <c r="B2283" s="368"/>
      <c r="C2283" s="368"/>
      <c r="D2283" s="369"/>
      <c r="E2283" s="13">
        <v>3343</v>
      </c>
      <c r="F2283" s="14"/>
      <c r="G2283" s="14"/>
      <c r="H2283" s="14"/>
      <c r="I2283" s="14"/>
      <c r="J2283" s="14"/>
      <c r="K2283" s="14"/>
      <c r="L2283" s="14"/>
      <c r="M2283" s="14"/>
      <c r="N2283" s="14"/>
      <c r="O2283" s="14"/>
      <c r="P2283" s="14"/>
    </row>
    <row r="2284" spans="1:16" ht="52.15" customHeight="1" x14ac:dyDescent="0.2">
      <c r="A2284" s="367" t="str">
        <f t="shared" si="55"/>
        <v>Секция 60003 с4</v>
      </c>
      <c r="B2284" s="368"/>
      <c r="C2284" s="368"/>
      <c r="D2284" s="369"/>
      <c r="E2284" s="13">
        <v>3344</v>
      </c>
      <c r="F2284" s="14"/>
      <c r="G2284" s="14"/>
      <c r="H2284" s="14"/>
      <c r="I2284" s="14"/>
      <c r="J2284" s="14"/>
      <c r="K2284" s="14"/>
      <c r="L2284" s="14"/>
      <c r="M2284" s="14"/>
      <c r="N2284" s="14"/>
      <c r="O2284" s="14"/>
      <c r="P2284" s="14"/>
    </row>
    <row r="2285" spans="1:16" ht="52.15" customHeight="1" x14ac:dyDescent="0.2">
      <c r="A2285" s="367" t="str">
        <f t="shared" si="55"/>
        <v>Диван офисный</v>
      </c>
      <c r="B2285" s="368"/>
      <c r="C2285" s="368"/>
      <c r="D2285" s="369"/>
      <c r="E2285" s="13">
        <v>3345</v>
      </c>
      <c r="F2285" s="14"/>
      <c r="G2285" s="14"/>
      <c r="H2285" s="14"/>
      <c r="I2285" s="14"/>
      <c r="J2285" s="14"/>
      <c r="K2285" s="14"/>
      <c r="L2285" s="14"/>
      <c r="M2285" s="14"/>
      <c r="N2285" s="14"/>
      <c r="O2285" s="14"/>
      <c r="P2285" s="14"/>
    </row>
    <row r="2286" spans="1:16" ht="52.15" customHeight="1" x14ac:dyDescent="0.2">
      <c r="A2286" s="367" t="str">
        <f t="shared" si="55"/>
        <v>Инвентарь для пейнтбола -комплект наувных укрытий</v>
      </c>
      <c r="B2286" s="368"/>
      <c r="C2286" s="368"/>
      <c r="D2286" s="369"/>
      <c r="E2286" s="13">
        <v>3346</v>
      </c>
      <c r="F2286" s="14"/>
      <c r="G2286" s="14"/>
      <c r="H2286" s="14"/>
      <c r="I2286" s="14"/>
      <c r="J2286" s="14"/>
      <c r="K2286" s="14"/>
      <c r="L2286" s="14"/>
      <c r="M2286" s="14"/>
      <c r="N2286" s="14"/>
      <c r="O2286" s="14"/>
      <c r="P2286" s="14"/>
    </row>
    <row r="2287" spans="1:16" ht="52.15" customHeight="1" x14ac:dyDescent="0.2">
      <c r="A2287" s="367" t="str">
        <f t="shared" si="55"/>
        <v>Инвентарь для пейнтбола -сетка пластиковая</v>
      </c>
      <c r="B2287" s="368"/>
      <c r="C2287" s="368"/>
      <c r="D2287" s="369"/>
      <c r="E2287" s="13">
        <v>3347</v>
      </c>
      <c r="F2287" s="14"/>
      <c r="G2287" s="14"/>
      <c r="H2287" s="14"/>
      <c r="I2287" s="14"/>
      <c r="J2287" s="14"/>
      <c r="K2287" s="14"/>
      <c r="L2287" s="14"/>
      <c r="M2287" s="14"/>
      <c r="N2287" s="14"/>
      <c r="O2287" s="14"/>
      <c r="P2287" s="14"/>
    </row>
    <row r="2288" spans="1:16" ht="52.15" customHeight="1" x14ac:dyDescent="0.2">
      <c r="A2288" s="367" t="str">
        <f t="shared" si="55"/>
        <v>сетка пластиковая</v>
      </c>
      <c r="B2288" s="368"/>
      <c r="C2288" s="368"/>
      <c r="D2288" s="369"/>
      <c r="E2288" s="13">
        <v>3348</v>
      </c>
      <c r="F2288" s="14"/>
      <c r="G2288" s="14"/>
      <c r="H2288" s="14"/>
      <c r="I2288" s="14"/>
      <c r="J2288" s="14"/>
      <c r="K2288" s="14"/>
      <c r="L2288" s="14"/>
      <c r="M2288" s="14"/>
      <c r="N2288" s="14"/>
      <c r="O2288" s="14"/>
      <c r="P2288" s="14"/>
    </row>
    <row r="2289" spans="1:16" ht="52.15" customHeight="1" x14ac:dyDescent="0.2">
      <c r="A2289" s="367" t="str">
        <f t="shared" si="55"/>
        <v>Сейф 2</v>
      </c>
      <c r="B2289" s="368"/>
      <c r="C2289" s="368"/>
      <c r="D2289" s="369"/>
      <c r="E2289" s="13">
        <v>3349</v>
      </c>
      <c r="F2289" s="14"/>
      <c r="G2289" s="14"/>
      <c r="H2289" s="14"/>
      <c r="I2289" s="14"/>
      <c r="J2289" s="14"/>
      <c r="K2289" s="14"/>
      <c r="L2289" s="14"/>
      <c r="M2289" s="14"/>
      <c r="N2289" s="14"/>
      <c r="O2289" s="14"/>
      <c r="P2289" s="14"/>
    </row>
    <row r="2290" spans="1:16" ht="52.15" customHeight="1" x14ac:dyDescent="0.2">
      <c r="A2290" s="367" t="str">
        <f t="shared" si="55"/>
        <v>Шкаф железный бухгалтерский</v>
      </c>
      <c r="B2290" s="368"/>
      <c r="C2290" s="368"/>
      <c r="D2290" s="369"/>
      <c r="E2290" s="13">
        <v>3350</v>
      </c>
      <c r="F2290" s="14"/>
      <c r="G2290" s="14"/>
      <c r="H2290" s="14"/>
      <c r="I2290" s="14"/>
      <c r="J2290" s="14"/>
      <c r="K2290" s="14"/>
      <c r="L2290" s="14"/>
      <c r="M2290" s="14"/>
      <c r="N2290" s="14"/>
      <c r="O2290" s="14"/>
      <c r="P2290" s="14"/>
    </row>
    <row r="2291" spans="1:16" ht="52.15" customHeight="1" x14ac:dyDescent="0.2">
      <c r="A2291" s="367" t="str">
        <f t="shared" si="55"/>
        <v>Палатка УСТ-56</v>
      </c>
      <c r="B2291" s="368"/>
      <c r="C2291" s="368"/>
      <c r="D2291" s="369"/>
      <c r="E2291" s="13">
        <v>3351</v>
      </c>
      <c r="F2291" s="14"/>
      <c r="G2291" s="14"/>
      <c r="H2291" s="14"/>
      <c r="I2291" s="14"/>
      <c r="J2291" s="14"/>
      <c r="K2291" s="14"/>
      <c r="L2291" s="14"/>
      <c r="M2291" s="14"/>
      <c r="N2291" s="14"/>
      <c r="O2291" s="14"/>
      <c r="P2291" s="14"/>
    </row>
    <row r="2292" spans="1:16" ht="52.15" customHeight="1" x14ac:dyDescent="0.2">
      <c r="A2292" s="367" t="str">
        <f t="shared" si="55"/>
        <v>Стеллаж складской СС-011</v>
      </c>
      <c r="B2292" s="368"/>
      <c r="C2292" s="368"/>
      <c r="D2292" s="369"/>
      <c r="E2292" s="13">
        <v>3352</v>
      </c>
      <c r="F2292" s="14"/>
      <c r="G2292" s="14"/>
      <c r="H2292" s="14"/>
      <c r="I2292" s="14"/>
      <c r="J2292" s="14"/>
      <c r="K2292" s="14"/>
      <c r="L2292" s="14"/>
      <c r="M2292" s="14"/>
      <c r="N2292" s="14"/>
      <c r="O2292" s="14"/>
      <c r="P2292" s="14"/>
    </row>
    <row r="2293" spans="1:16" ht="52.15" customHeight="1" x14ac:dyDescent="0.2">
      <c r="A2293" s="367" t="str">
        <f t="shared" si="55"/>
        <v>Полевая кухня</v>
      </c>
      <c r="B2293" s="368"/>
      <c r="C2293" s="368"/>
      <c r="D2293" s="369"/>
      <c r="E2293" s="13">
        <v>3353</v>
      </c>
      <c r="F2293" s="14"/>
      <c r="G2293" s="14"/>
      <c r="H2293" s="14"/>
      <c r="I2293" s="14"/>
      <c r="J2293" s="14"/>
      <c r="K2293" s="14"/>
      <c r="L2293" s="14"/>
      <c r="M2293" s="14"/>
      <c r="N2293" s="14"/>
      <c r="O2293" s="14"/>
      <c r="P2293" s="14"/>
    </row>
    <row r="2294" spans="1:16" ht="52.15" customHeight="1" x14ac:dyDescent="0.2">
      <c r="A2294" s="367" t="str">
        <f t="shared" si="55"/>
        <v>Наковальня 95 кг</v>
      </c>
      <c r="B2294" s="368"/>
      <c r="C2294" s="368"/>
      <c r="D2294" s="369"/>
      <c r="E2294" s="13">
        <v>3354</v>
      </c>
      <c r="F2294" s="14"/>
      <c r="G2294" s="14"/>
      <c r="H2294" s="14"/>
      <c r="I2294" s="14"/>
      <c r="J2294" s="14"/>
      <c r="K2294" s="14"/>
      <c r="L2294" s="14"/>
      <c r="M2294" s="14"/>
      <c r="N2294" s="14"/>
      <c r="O2294" s="14"/>
      <c r="P2294" s="14"/>
    </row>
    <row r="2295" spans="1:16" ht="52.15" customHeight="1" x14ac:dyDescent="0.2">
      <c r="A2295" s="367" t="str">
        <f t="shared" si="55"/>
        <v>Стеллаж складской СС-011</v>
      </c>
      <c r="B2295" s="368"/>
      <c r="C2295" s="368"/>
      <c r="D2295" s="369"/>
      <c r="E2295" s="13">
        <v>3355</v>
      </c>
      <c r="F2295" s="14"/>
      <c r="G2295" s="14"/>
      <c r="H2295" s="14"/>
      <c r="I2295" s="14"/>
      <c r="J2295" s="14"/>
      <c r="K2295" s="14"/>
      <c r="L2295" s="14"/>
      <c r="M2295" s="14"/>
      <c r="N2295" s="14"/>
      <c r="O2295" s="14"/>
      <c r="P2295" s="14"/>
    </row>
    <row r="2296" spans="1:16" ht="52.15" customHeight="1" x14ac:dyDescent="0.2">
      <c r="A2296" s="367" t="str">
        <f t="shared" si="55"/>
        <v>Кухня полевая КП-130</v>
      </c>
      <c r="B2296" s="368"/>
      <c r="C2296" s="368"/>
      <c r="D2296" s="369"/>
      <c r="E2296" s="13">
        <v>3356</v>
      </c>
      <c r="F2296" s="14"/>
      <c r="G2296" s="14"/>
      <c r="H2296" s="14"/>
      <c r="I2296" s="14"/>
      <c r="J2296" s="14"/>
      <c r="K2296" s="14"/>
      <c r="L2296" s="14"/>
      <c r="M2296" s="14"/>
      <c r="N2296" s="14"/>
      <c r="O2296" s="14"/>
      <c r="P2296" s="14"/>
    </row>
    <row r="2297" spans="1:16" ht="52.15" customHeight="1" x14ac:dyDescent="0.2">
      <c r="A2297" s="367" t="str">
        <f t="shared" si="55"/>
        <v>Кухня полевая П30</v>
      </c>
      <c r="B2297" s="368"/>
      <c r="C2297" s="368"/>
      <c r="D2297" s="369"/>
      <c r="E2297" s="13">
        <v>3357</v>
      </c>
      <c r="F2297" s="14"/>
      <c r="G2297" s="14"/>
      <c r="H2297" s="14"/>
      <c r="I2297" s="14"/>
      <c r="J2297" s="14"/>
      <c r="K2297" s="14"/>
      <c r="L2297" s="14"/>
      <c r="M2297" s="14"/>
      <c r="N2297" s="14"/>
      <c r="O2297" s="14"/>
      <c r="P2297" s="14"/>
    </row>
    <row r="2298" spans="1:16" ht="52.15" customHeight="1" x14ac:dyDescent="0.2">
      <c r="A2298" s="367" t="str">
        <f t="shared" si="55"/>
        <v>Мобильный стенд 2*3м</v>
      </c>
      <c r="B2298" s="368"/>
      <c r="C2298" s="368"/>
      <c r="D2298" s="369"/>
      <c r="E2298" s="13">
        <v>3358</v>
      </c>
      <c r="F2298" s="14"/>
      <c r="G2298" s="14"/>
      <c r="H2298" s="14"/>
      <c r="I2298" s="14"/>
      <c r="J2298" s="14"/>
      <c r="K2298" s="14"/>
      <c r="L2298" s="14"/>
      <c r="M2298" s="14"/>
      <c r="N2298" s="14"/>
      <c r="O2298" s="14"/>
      <c r="P2298" s="14"/>
    </row>
    <row r="2299" spans="1:16" ht="52.15" customHeight="1" x14ac:dyDescent="0.2">
      <c r="A2299" s="367" t="str">
        <f t="shared" si="55"/>
        <v>Бак для воды 220л "Анион"</v>
      </c>
      <c r="B2299" s="368"/>
      <c r="C2299" s="368"/>
      <c r="D2299" s="369"/>
      <c r="E2299" s="13">
        <v>3359</v>
      </c>
      <c r="F2299" s="14"/>
      <c r="G2299" s="14"/>
      <c r="H2299" s="14"/>
      <c r="I2299" s="14"/>
      <c r="J2299" s="14"/>
      <c r="K2299" s="14"/>
      <c r="L2299" s="14"/>
      <c r="M2299" s="14"/>
      <c r="N2299" s="14"/>
      <c r="O2299" s="14"/>
      <c r="P2299" s="14"/>
    </row>
    <row r="2300" spans="1:16" ht="52.15" customHeight="1" x14ac:dyDescent="0.2">
      <c r="A2300" s="367" t="str">
        <f t="shared" si="55"/>
        <v>Бак для воды 220л "Анион"</v>
      </c>
      <c r="B2300" s="368"/>
      <c r="C2300" s="368"/>
      <c r="D2300" s="369"/>
      <c r="E2300" s="13">
        <v>3360</v>
      </c>
      <c r="F2300" s="14"/>
      <c r="G2300" s="14"/>
      <c r="H2300" s="14"/>
      <c r="I2300" s="14"/>
      <c r="J2300" s="14"/>
      <c r="K2300" s="14"/>
      <c r="L2300" s="14"/>
      <c r="M2300" s="14"/>
      <c r="N2300" s="14"/>
      <c r="O2300" s="14"/>
      <c r="P2300" s="14"/>
    </row>
    <row r="2301" spans="1:16" ht="52.15" customHeight="1" x14ac:dyDescent="0.2">
      <c r="A2301" s="367" t="str">
        <f t="shared" si="55"/>
        <v>Комплект "Трибуна"</v>
      </c>
      <c r="B2301" s="368"/>
      <c r="C2301" s="368"/>
      <c r="D2301" s="369"/>
      <c r="E2301" s="13">
        <v>3361</v>
      </c>
      <c r="F2301" s="14"/>
      <c r="G2301" s="14"/>
      <c r="H2301" s="14"/>
      <c r="I2301" s="14"/>
      <c r="J2301" s="14"/>
      <c r="K2301" s="14"/>
      <c r="L2301" s="14"/>
      <c r="M2301" s="14"/>
      <c r="N2301" s="14"/>
      <c r="O2301" s="14"/>
      <c r="P2301" s="14"/>
    </row>
    <row r="2302" spans="1:16" ht="52.15" customHeight="1" x14ac:dyDescent="0.2">
      <c r="A2302" s="367" t="str">
        <f t="shared" si="55"/>
        <v>Оборудование газо-сварочное (переносной ОСА-10 ацетилен)</v>
      </c>
      <c r="B2302" s="368"/>
      <c r="C2302" s="368"/>
      <c r="D2302" s="369"/>
      <c r="E2302" s="13">
        <v>3362</v>
      </c>
      <c r="F2302" s="14"/>
      <c r="G2302" s="14"/>
      <c r="H2302" s="14"/>
      <c r="I2302" s="14"/>
      <c r="J2302" s="14"/>
      <c r="K2302" s="14"/>
      <c r="L2302" s="14"/>
      <c r="M2302" s="14"/>
      <c r="N2302" s="14"/>
      <c r="O2302" s="14"/>
      <c r="P2302" s="14"/>
    </row>
    <row r="2303" spans="1:16" ht="52.15" customHeight="1" x14ac:dyDescent="0.2">
      <c r="A2303" s="367" t="str">
        <f t="shared" si="55"/>
        <v>Стеллаж складской СС-011</v>
      </c>
      <c r="B2303" s="368"/>
      <c r="C2303" s="368"/>
      <c r="D2303" s="369"/>
      <c r="E2303" s="13">
        <v>3363</v>
      </c>
      <c r="F2303" s="14"/>
      <c r="G2303" s="14"/>
      <c r="H2303" s="14"/>
      <c r="I2303" s="14"/>
      <c r="J2303" s="14"/>
      <c r="K2303" s="14"/>
      <c r="L2303" s="14"/>
      <c r="M2303" s="14"/>
      <c r="N2303" s="14"/>
      <c r="O2303" s="14"/>
      <c r="P2303" s="14"/>
    </row>
    <row r="2304" spans="1:16" ht="52.15" customHeight="1" x14ac:dyDescent="0.2">
      <c r="A2304" s="367" t="str">
        <f t="shared" si="55"/>
        <v>Шкаф металлический</v>
      </c>
      <c r="B2304" s="368"/>
      <c r="C2304" s="368"/>
      <c r="D2304" s="369"/>
      <c r="E2304" s="13">
        <v>3364</v>
      </c>
      <c r="F2304" s="14"/>
      <c r="G2304" s="14"/>
      <c r="H2304" s="14"/>
      <c r="I2304" s="14"/>
      <c r="J2304" s="14"/>
      <c r="K2304" s="14"/>
      <c r="L2304" s="14"/>
      <c r="M2304" s="14"/>
      <c r="N2304" s="14"/>
      <c r="O2304" s="14"/>
      <c r="P2304" s="14"/>
    </row>
    <row r="2305" spans="1:16" ht="52.15" customHeight="1" x14ac:dyDescent="0.2">
      <c r="A2305" s="367" t="str">
        <f t="shared" si="55"/>
        <v>Палатка УСТ-56</v>
      </c>
      <c r="B2305" s="368"/>
      <c r="C2305" s="368"/>
      <c r="D2305" s="369"/>
      <c r="E2305" s="13">
        <v>3365</v>
      </c>
      <c r="F2305" s="14"/>
      <c r="G2305" s="14"/>
      <c r="H2305" s="14"/>
      <c r="I2305" s="14"/>
      <c r="J2305" s="14"/>
      <c r="K2305" s="14"/>
      <c r="L2305" s="14"/>
      <c r="M2305" s="14"/>
      <c r="N2305" s="14"/>
      <c r="O2305" s="14"/>
      <c r="P2305" s="14"/>
    </row>
    <row r="2306" spans="1:16" ht="52.15" customHeight="1" x14ac:dyDescent="0.2">
      <c r="A2306" s="367" t="str">
        <f t="shared" si="55"/>
        <v>Тепловая газовая пушка</v>
      </c>
      <c r="B2306" s="368"/>
      <c r="C2306" s="368"/>
      <c r="D2306" s="369"/>
      <c r="E2306" s="13">
        <v>3366</v>
      </c>
      <c r="F2306" s="14"/>
      <c r="G2306" s="14"/>
      <c r="H2306" s="14"/>
      <c r="I2306" s="14"/>
      <c r="J2306" s="14"/>
      <c r="K2306" s="14"/>
      <c r="L2306" s="14"/>
      <c r="M2306" s="14"/>
      <c r="N2306" s="14"/>
      <c r="O2306" s="14"/>
      <c r="P2306" s="14"/>
    </row>
    <row r="2307" spans="1:16" ht="52.15" customHeight="1" x14ac:dyDescent="0.2">
      <c r="A2307" s="367" t="str">
        <f t="shared" ref="A2307:A2370" si="56">A747</f>
        <v>Кондиционер</v>
      </c>
      <c r="B2307" s="368"/>
      <c r="C2307" s="368"/>
      <c r="D2307" s="369"/>
      <c r="E2307" s="13">
        <v>3367</v>
      </c>
      <c r="F2307" s="14"/>
      <c r="G2307" s="14"/>
      <c r="H2307" s="14"/>
      <c r="I2307" s="14"/>
      <c r="J2307" s="14"/>
      <c r="K2307" s="14"/>
      <c r="L2307" s="14"/>
      <c r="M2307" s="14"/>
      <c r="N2307" s="14"/>
      <c r="O2307" s="14"/>
      <c r="P2307" s="14"/>
    </row>
    <row r="2308" spans="1:16" ht="52.15" customHeight="1" x14ac:dyDescent="0.2">
      <c r="A2308" s="367" t="str">
        <f t="shared" si="56"/>
        <v>Контейнер для мусора</v>
      </c>
      <c r="B2308" s="368"/>
      <c r="C2308" s="368"/>
      <c r="D2308" s="369"/>
      <c r="E2308" s="13">
        <v>3368</v>
      </c>
      <c r="F2308" s="14"/>
      <c r="G2308" s="14"/>
      <c r="H2308" s="14"/>
      <c r="I2308" s="14"/>
      <c r="J2308" s="14"/>
      <c r="K2308" s="14"/>
      <c r="L2308" s="14"/>
      <c r="M2308" s="14"/>
      <c r="N2308" s="14"/>
      <c r="O2308" s="14"/>
      <c r="P2308" s="14"/>
    </row>
    <row r="2309" spans="1:16" ht="52.15" customHeight="1" x14ac:dyDescent="0.2">
      <c r="A2309" s="367" t="str">
        <f t="shared" si="56"/>
        <v>Коньтейнер для мусора</v>
      </c>
      <c r="B2309" s="368"/>
      <c r="C2309" s="368"/>
      <c r="D2309" s="369"/>
      <c r="E2309" s="13">
        <v>3369</v>
      </c>
      <c r="F2309" s="14"/>
      <c r="G2309" s="14"/>
      <c r="H2309" s="14"/>
      <c r="I2309" s="14"/>
      <c r="J2309" s="14"/>
      <c r="K2309" s="14"/>
      <c r="L2309" s="14"/>
      <c r="M2309" s="14"/>
      <c r="N2309" s="14"/>
      <c r="O2309" s="14"/>
      <c r="P2309" s="14"/>
    </row>
    <row r="2310" spans="1:16" ht="52.15" customHeight="1" x14ac:dyDescent="0.2">
      <c r="A2310" s="367" t="str">
        <f t="shared" si="56"/>
        <v>Универсальная лестница трехсекционная 3*16 9316 Алюмет</v>
      </c>
      <c r="B2310" s="368"/>
      <c r="C2310" s="368"/>
      <c r="D2310" s="369"/>
      <c r="E2310" s="13">
        <v>3370</v>
      </c>
      <c r="F2310" s="14"/>
      <c r="G2310" s="14"/>
      <c r="H2310" s="14"/>
      <c r="I2310" s="14"/>
      <c r="J2310" s="14"/>
      <c r="K2310" s="14"/>
      <c r="L2310" s="14"/>
      <c r="M2310" s="14"/>
      <c r="N2310" s="14"/>
      <c r="O2310" s="14"/>
      <c r="P2310" s="14"/>
    </row>
    <row r="2311" spans="1:16" ht="52.15" customHeight="1" x14ac:dyDescent="0.2">
      <c r="A2311" s="367" t="str">
        <f t="shared" si="56"/>
        <v>Стеллаж складской СС-011</v>
      </c>
      <c r="B2311" s="368"/>
      <c r="C2311" s="368"/>
      <c r="D2311" s="369"/>
      <c r="E2311" s="13">
        <v>3371</v>
      </c>
      <c r="F2311" s="14"/>
      <c r="G2311" s="14"/>
      <c r="H2311" s="14"/>
      <c r="I2311" s="14"/>
      <c r="J2311" s="14"/>
      <c r="K2311" s="14"/>
      <c r="L2311" s="14"/>
      <c r="M2311" s="14"/>
      <c r="N2311" s="14"/>
      <c r="O2311" s="14"/>
      <c r="P2311" s="14"/>
    </row>
    <row r="2312" spans="1:16" ht="52.15" customHeight="1" x14ac:dyDescent="0.2">
      <c r="A2312" s="367" t="str">
        <f t="shared" si="56"/>
        <v>Стеллаж складской СС-011</v>
      </c>
      <c r="B2312" s="368"/>
      <c r="C2312" s="368"/>
      <c r="D2312" s="369"/>
      <c r="E2312" s="13">
        <v>3372</v>
      </c>
      <c r="F2312" s="14"/>
      <c r="G2312" s="14"/>
      <c r="H2312" s="14"/>
      <c r="I2312" s="14"/>
      <c r="J2312" s="14"/>
      <c r="K2312" s="14"/>
      <c r="L2312" s="14"/>
      <c r="M2312" s="14"/>
      <c r="N2312" s="14"/>
      <c r="O2312" s="14"/>
      <c r="P2312" s="14"/>
    </row>
    <row r="2313" spans="1:16" ht="52.15" customHeight="1" x14ac:dyDescent="0.2">
      <c r="A2313" s="367" t="str">
        <f t="shared" si="56"/>
        <v>Стеллаж складской СС-011</v>
      </c>
      <c r="B2313" s="368"/>
      <c r="C2313" s="368"/>
      <c r="D2313" s="369"/>
      <c r="E2313" s="13">
        <v>3373</v>
      </c>
      <c r="F2313" s="14"/>
      <c r="G2313" s="14"/>
      <c r="H2313" s="14"/>
      <c r="I2313" s="14"/>
      <c r="J2313" s="14"/>
      <c r="K2313" s="14"/>
      <c r="L2313" s="14"/>
      <c r="M2313" s="14"/>
      <c r="N2313" s="14"/>
      <c r="O2313" s="14"/>
      <c r="P2313" s="14"/>
    </row>
    <row r="2314" spans="1:16" ht="52.15" customHeight="1" x14ac:dyDescent="0.2">
      <c r="A2314" s="367" t="str">
        <f t="shared" si="56"/>
        <v>Стеллаж складской СС-011</v>
      </c>
      <c r="B2314" s="368"/>
      <c r="C2314" s="368"/>
      <c r="D2314" s="369"/>
      <c r="E2314" s="13">
        <v>3374</v>
      </c>
      <c r="F2314" s="14"/>
      <c r="G2314" s="14"/>
      <c r="H2314" s="14"/>
      <c r="I2314" s="14"/>
      <c r="J2314" s="14"/>
      <c r="K2314" s="14"/>
      <c r="L2314" s="14"/>
      <c r="M2314" s="14"/>
      <c r="N2314" s="14"/>
      <c r="O2314" s="14"/>
      <c r="P2314" s="14"/>
    </row>
    <row r="2315" spans="1:16" ht="52.15" customHeight="1" x14ac:dyDescent="0.2">
      <c r="A2315" s="367" t="str">
        <f t="shared" si="56"/>
        <v>Генератор Вепрь АБП 6-230 ВР-БГС</v>
      </c>
      <c r="B2315" s="368"/>
      <c r="C2315" s="368"/>
      <c r="D2315" s="369"/>
      <c r="E2315" s="13">
        <v>3375</v>
      </c>
      <c r="F2315" s="14"/>
      <c r="G2315" s="14"/>
      <c r="H2315" s="14"/>
      <c r="I2315" s="14"/>
      <c r="J2315" s="14"/>
      <c r="K2315" s="14"/>
      <c r="L2315" s="14"/>
      <c r="M2315" s="14"/>
      <c r="N2315" s="14"/>
      <c r="O2315" s="14"/>
      <c r="P2315" s="14"/>
    </row>
    <row r="2316" spans="1:16" ht="52.15" customHeight="1" x14ac:dyDescent="0.2">
      <c r="A2316" s="367" t="str">
        <f t="shared" si="56"/>
        <v>Инвентарь для пейнтбола -комплект наувных укрытий</v>
      </c>
      <c r="B2316" s="368"/>
      <c r="C2316" s="368"/>
      <c r="D2316" s="369"/>
      <c r="E2316" s="13">
        <v>3376</v>
      </c>
      <c r="F2316" s="14"/>
      <c r="G2316" s="14"/>
      <c r="H2316" s="14"/>
      <c r="I2316" s="14"/>
      <c r="J2316" s="14"/>
      <c r="K2316" s="14"/>
      <c r="L2316" s="14"/>
      <c r="M2316" s="14"/>
      <c r="N2316" s="14"/>
      <c r="O2316" s="14"/>
      <c r="P2316" s="14"/>
    </row>
    <row r="2317" spans="1:16" ht="52.15" customHeight="1" x14ac:dyDescent="0.2">
      <c r="A2317" s="367" t="str">
        <f t="shared" si="56"/>
        <v>Инвентарь для пейнтбола -комплект наувных укрытий</v>
      </c>
      <c r="B2317" s="368"/>
      <c r="C2317" s="368"/>
      <c r="D2317" s="369"/>
      <c r="E2317" s="13">
        <v>3377</v>
      </c>
      <c r="F2317" s="14"/>
      <c r="G2317" s="14"/>
      <c r="H2317" s="14"/>
      <c r="I2317" s="14"/>
      <c r="J2317" s="14"/>
      <c r="K2317" s="14"/>
      <c r="L2317" s="14"/>
      <c r="M2317" s="14"/>
      <c r="N2317" s="14"/>
      <c r="O2317" s="14"/>
      <c r="P2317" s="14"/>
    </row>
    <row r="2318" spans="1:16" ht="52.15" customHeight="1" x14ac:dyDescent="0.2">
      <c r="A2318" s="367" t="str">
        <f t="shared" si="56"/>
        <v>Тумба приставная*</v>
      </c>
      <c r="B2318" s="368"/>
      <c r="C2318" s="368"/>
      <c r="D2318" s="369"/>
      <c r="E2318" s="13">
        <v>3378</v>
      </c>
      <c r="F2318" s="14"/>
      <c r="G2318" s="14"/>
      <c r="H2318" s="14"/>
      <c r="I2318" s="14"/>
      <c r="J2318" s="14"/>
      <c r="K2318" s="14"/>
      <c r="L2318" s="14"/>
      <c r="M2318" s="14"/>
      <c r="N2318" s="14"/>
      <c r="O2318" s="14"/>
      <c r="P2318" s="14"/>
    </row>
    <row r="2319" spans="1:16" ht="52.15" customHeight="1" x14ac:dyDescent="0.2">
      <c r="A2319" s="367" t="str">
        <f t="shared" si="56"/>
        <v>Скамья</v>
      </c>
      <c r="B2319" s="368"/>
      <c r="C2319" s="368"/>
      <c r="D2319" s="369"/>
      <c r="E2319" s="13">
        <v>3379</v>
      </c>
      <c r="F2319" s="14"/>
      <c r="G2319" s="14"/>
      <c r="H2319" s="14"/>
      <c r="I2319" s="14"/>
      <c r="J2319" s="14"/>
      <c r="K2319" s="14"/>
      <c r="L2319" s="14"/>
      <c r="M2319" s="14"/>
      <c r="N2319" s="14"/>
      <c r="O2319" s="14"/>
      <c r="P2319" s="14"/>
    </row>
    <row r="2320" spans="1:16" ht="52.15" customHeight="1" x14ac:dyDescent="0.2">
      <c r="A2320" s="367" t="str">
        <f t="shared" si="56"/>
        <v>Мешок боксерский</v>
      </c>
      <c r="B2320" s="368"/>
      <c r="C2320" s="368"/>
      <c r="D2320" s="369"/>
      <c r="E2320" s="13">
        <v>3380</v>
      </c>
      <c r="F2320" s="14"/>
      <c r="G2320" s="14"/>
      <c r="H2320" s="14"/>
      <c r="I2320" s="14"/>
      <c r="J2320" s="14"/>
      <c r="K2320" s="14"/>
      <c r="L2320" s="14"/>
      <c r="M2320" s="14"/>
      <c r="N2320" s="14"/>
      <c r="O2320" s="14"/>
      <c r="P2320" s="14"/>
    </row>
    <row r="2321" spans="1:16" ht="52.15" customHeight="1" x14ac:dyDescent="0.2">
      <c r="A2321" s="367" t="str">
        <f t="shared" si="56"/>
        <v>Мешок боксерский</v>
      </c>
      <c r="B2321" s="368"/>
      <c r="C2321" s="368"/>
      <c r="D2321" s="369"/>
      <c r="E2321" s="13">
        <v>3381</v>
      </c>
      <c r="F2321" s="14"/>
      <c r="G2321" s="14"/>
      <c r="H2321" s="14"/>
      <c r="I2321" s="14"/>
      <c r="J2321" s="14"/>
      <c r="K2321" s="14"/>
      <c r="L2321" s="14"/>
      <c r="M2321" s="14"/>
      <c r="N2321" s="14"/>
      <c r="O2321" s="14"/>
      <c r="P2321" s="14"/>
    </row>
    <row r="2322" spans="1:16" ht="52.15" customHeight="1" x14ac:dyDescent="0.2">
      <c r="A2322" s="367" t="str">
        <f t="shared" si="56"/>
        <v>Подушка настенная боксерская</v>
      </c>
      <c r="B2322" s="368"/>
      <c r="C2322" s="368"/>
      <c r="D2322" s="369"/>
      <c r="E2322" s="13">
        <v>3382</v>
      </c>
      <c r="F2322" s="14"/>
      <c r="G2322" s="14"/>
      <c r="H2322" s="14"/>
      <c r="I2322" s="14"/>
      <c r="J2322" s="14"/>
      <c r="K2322" s="14"/>
      <c r="L2322" s="14"/>
      <c r="M2322" s="14"/>
      <c r="N2322" s="14"/>
      <c r="O2322" s="14"/>
      <c r="P2322" s="14"/>
    </row>
    <row r="2323" spans="1:16" ht="52.15" customHeight="1" x14ac:dyDescent="0.2">
      <c r="A2323" s="367" t="str">
        <f t="shared" si="56"/>
        <v>Кабинка металлическая д/раздевалки</v>
      </c>
      <c r="B2323" s="368"/>
      <c r="C2323" s="368"/>
      <c r="D2323" s="369"/>
      <c r="E2323" s="13">
        <v>3383</v>
      </c>
      <c r="F2323" s="14"/>
      <c r="G2323" s="14"/>
      <c r="H2323" s="14"/>
      <c r="I2323" s="14"/>
      <c r="J2323" s="14"/>
      <c r="K2323" s="14"/>
      <c r="L2323" s="14"/>
      <c r="M2323" s="14"/>
      <c r="N2323" s="14"/>
      <c r="O2323" s="14"/>
      <c r="P2323" s="14"/>
    </row>
    <row r="2324" spans="1:16" ht="52.15" customHeight="1" x14ac:dyDescent="0.2">
      <c r="A2324" s="367" t="str">
        <f t="shared" si="56"/>
        <v>Кабинка металлическая д/раздевалки</v>
      </c>
      <c r="B2324" s="368"/>
      <c r="C2324" s="368"/>
      <c r="D2324" s="369"/>
      <c r="E2324" s="13">
        <v>3384</v>
      </c>
      <c r="F2324" s="14"/>
      <c r="G2324" s="14"/>
      <c r="H2324" s="14"/>
      <c r="I2324" s="14"/>
      <c r="J2324" s="14"/>
      <c r="K2324" s="14"/>
      <c r="L2324" s="14"/>
      <c r="M2324" s="14"/>
      <c r="N2324" s="14"/>
      <c r="O2324" s="14"/>
      <c r="P2324" s="14"/>
    </row>
    <row r="2325" spans="1:16" ht="52.15" customHeight="1" x14ac:dyDescent="0.2">
      <c r="A2325" s="367" t="str">
        <f t="shared" si="56"/>
        <v>Скамья</v>
      </c>
      <c r="B2325" s="368"/>
      <c r="C2325" s="368"/>
      <c r="D2325" s="369"/>
      <c r="E2325" s="13">
        <v>3385</v>
      </c>
      <c r="F2325" s="14"/>
      <c r="G2325" s="14"/>
      <c r="H2325" s="14"/>
      <c r="I2325" s="14"/>
      <c r="J2325" s="14"/>
      <c r="K2325" s="14"/>
      <c r="L2325" s="14"/>
      <c r="M2325" s="14"/>
      <c r="N2325" s="14"/>
      <c r="O2325" s="14"/>
      <c r="P2325" s="14"/>
    </row>
    <row r="2326" spans="1:16" ht="52.15" customHeight="1" x14ac:dyDescent="0.2">
      <c r="A2326" s="367" t="str">
        <f t="shared" si="56"/>
        <v>Скамья</v>
      </c>
      <c r="B2326" s="368"/>
      <c r="C2326" s="368"/>
      <c r="D2326" s="369"/>
      <c r="E2326" s="13">
        <v>3386</v>
      </c>
      <c r="F2326" s="14"/>
      <c r="G2326" s="14"/>
      <c r="H2326" s="14"/>
      <c r="I2326" s="14"/>
      <c r="J2326" s="14"/>
      <c r="K2326" s="14"/>
      <c r="L2326" s="14"/>
      <c r="M2326" s="14"/>
      <c r="N2326" s="14"/>
      <c r="O2326" s="14"/>
      <c r="P2326" s="14"/>
    </row>
    <row r="2327" spans="1:16" ht="52.15" customHeight="1" x14ac:dyDescent="0.2">
      <c r="A2327" s="367" t="str">
        <f t="shared" si="56"/>
        <v>Кабинка металлическая д/раздевалки</v>
      </c>
      <c r="B2327" s="368"/>
      <c r="C2327" s="368"/>
      <c r="D2327" s="369"/>
      <c r="E2327" s="13">
        <v>3387</v>
      </c>
      <c r="F2327" s="14"/>
      <c r="G2327" s="14"/>
      <c r="H2327" s="14"/>
      <c r="I2327" s="14"/>
      <c r="J2327" s="14"/>
      <c r="K2327" s="14"/>
      <c r="L2327" s="14"/>
      <c r="M2327" s="14"/>
      <c r="N2327" s="14"/>
      <c r="O2327" s="14"/>
      <c r="P2327" s="14"/>
    </row>
    <row r="2328" spans="1:16" ht="52.15" customHeight="1" x14ac:dyDescent="0.2">
      <c r="A2328" s="367" t="str">
        <f t="shared" si="56"/>
        <v>Ресепшен Администрации</v>
      </c>
      <c r="B2328" s="368"/>
      <c r="C2328" s="368"/>
      <c r="D2328" s="369"/>
      <c r="E2328" s="13">
        <v>3388</v>
      </c>
      <c r="F2328" s="14"/>
      <c r="G2328" s="14"/>
      <c r="H2328" s="14"/>
      <c r="I2328" s="14"/>
      <c r="J2328" s="14"/>
      <c r="K2328" s="14"/>
      <c r="L2328" s="14"/>
      <c r="M2328" s="14"/>
      <c r="N2328" s="14"/>
      <c r="O2328" s="14"/>
      <c r="P2328" s="14"/>
    </row>
    <row r="2329" spans="1:16" ht="52.15" customHeight="1" x14ac:dyDescent="0.2">
      <c r="A2329" s="367" t="str">
        <f t="shared" si="56"/>
        <v>Скамья</v>
      </c>
      <c r="B2329" s="368"/>
      <c r="C2329" s="368"/>
      <c r="D2329" s="369"/>
      <c r="E2329" s="13">
        <v>3389</v>
      </c>
      <c r="F2329" s="14"/>
      <c r="G2329" s="14"/>
      <c r="H2329" s="14"/>
      <c r="I2329" s="14"/>
      <c r="J2329" s="14"/>
      <c r="K2329" s="14"/>
      <c r="L2329" s="14"/>
      <c r="M2329" s="14"/>
      <c r="N2329" s="14"/>
      <c r="O2329" s="14"/>
      <c r="P2329" s="14"/>
    </row>
    <row r="2330" spans="1:16" ht="52.15" customHeight="1" x14ac:dyDescent="0.2">
      <c r="A2330" s="367" t="str">
        <f t="shared" si="56"/>
        <v>Кулер напольный</v>
      </c>
      <c r="B2330" s="368"/>
      <c r="C2330" s="368"/>
      <c r="D2330" s="369"/>
      <c r="E2330" s="13">
        <v>3390</v>
      </c>
      <c r="F2330" s="14"/>
      <c r="G2330" s="14"/>
      <c r="H2330" s="14"/>
      <c r="I2330" s="14"/>
      <c r="J2330" s="14"/>
      <c r="K2330" s="14"/>
      <c r="L2330" s="14"/>
      <c r="M2330" s="14"/>
      <c r="N2330" s="14"/>
      <c r="O2330" s="14"/>
      <c r="P2330" s="14"/>
    </row>
    <row r="2331" spans="1:16" ht="52.15" customHeight="1" x14ac:dyDescent="0.2">
      <c r="A2331" s="367" t="str">
        <f t="shared" si="56"/>
        <v>Стол офисный</v>
      </c>
      <c r="B2331" s="368"/>
      <c r="C2331" s="368"/>
      <c r="D2331" s="369"/>
      <c r="E2331" s="13">
        <v>3391</v>
      </c>
      <c r="F2331" s="14"/>
      <c r="G2331" s="14"/>
      <c r="H2331" s="14"/>
      <c r="I2331" s="14"/>
      <c r="J2331" s="14"/>
      <c r="K2331" s="14"/>
      <c r="L2331" s="14"/>
      <c r="M2331" s="14"/>
      <c r="N2331" s="14"/>
      <c r="O2331" s="14"/>
      <c r="P2331" s="14"/>
    </row>
    <row r="2332" spans="1:16" ht="52.15" customHeight="1" x14ac:dyDescent="0.2">
      <c r="A2332" s="367" t="str">
        <f t="shared" si="56"/>
        <v>Мешок боксерский</v>
      </c>
      <c r="B2332" s="368"/>
      <c r="C2332" s="368"/>
      <c r="D2332" s="369"/>
      <c r="E2332" s="13">
        <v>3392</v>
      </c>
      <c r="F2332" s="14"/>
      <c r="G2332" s="14"/>
      <c r="H2332" s="14"/>
      <c r="I2332" s="14"/>
      <c r="J2332" s="14"/>
      <c r="K2332" s="14"/>
      <c r="L2332" s="14"/>
      <c r="M2332" s="14"/>
      <c r="N2332" s="14"/>
      <c r="O2332" s="14"/>
      <c r="P2332" s="14"/>
    </row>
    <row r="2333" spans="1:16" ht="52.15" customHeight="1" x14ac:dyDescent="0.2">
      <c r="A2333" s="367" t="str">
        <f t="shared" si="56"/>
        <v>Кабинка металлическая д/раздевалки</v>
      </c>
      <c r="B2333" s="368"/>
      <c r="C2333" s="368"/>
      <c r="D2333" s="369"/>
      <c r="E2333" s="13">
        <v>3393</v>
      </c>
      <c r="F2333" s="14"/>
      <c r="G2333" s="14"/>
      <c r="H2333" s="14"/>
      <c r="I2333" s="14"/>
      <c r="J2333" s="14"/>
      <c r="K2333" s="14"/>
      <c r="L2333" s="14"/>
      <c r="M2333" s="14"/>
      <c r="N2333" s="14"/>
      <c r="O2333" s="14"/>
      <c r="P2333" s="14"/>
    </row>
    <row r="2334" spans="1:16" ht="52.15" customHeight="1" x14ac:dyDescent="0.2">
      <c r="A2334" s="367" t="str">
        <f t="shared" si="56"/>
        <v>Универсальная лестница трансформер 4*5 Эйфель "Классик"</v>
      </c>
      <c r="B2334" s="368"/>
      <c r="C2334" s="368"/>
      <c r="D2334" s="369"/>
      <c r="E2334" s="13">
        <v>3394</v>
      </c>
      <c r="F2334" s="14"/>
      <c r="G2334" s="14"/>
      <c r="H2334" s="14"/>
      <c r="I2334" s="14"/>
      <c r="J2334" s="14"/>
      <c r="K2334" s="14"/>
      <c r="L2334" s="14"/>
      <c r="M2334" s="14"/>
      <c r="N2334" s="14"/>
      <c r="O2334" s="14"/>
      <c r="P2334" s="14"/>
    </row>
    <row r="2335" spans="1:16" ht="52.15" customHeight="1" x14ac:dyDescent="0.2">
      <c r="A2335" s="367" t="str">
        <f t="shared" si="56"/>
        <v>Мешок боксерский</v>
      </c>
      <c r="B2335" s="368"/>
      <c r="C2335" s="368"/>
      <c r="D2335" s="369"/>
      <c r="E2335" s="13">
        <v>3395</v>
      </c>
      <c r="F2335" s="14"/>
      <c r="G2335" s="14"/>
      <c r="H2335" s="14"/>
      <c r="I2335" s="14"/>
      <c r="J2335" s="14"/>
      <c r="K2335" s="14"/>
      <c r="L2335" s="14"/>
      <c r="M2335" s="14"/>
      <c r="N2335" s="14"/>
      <c r="O2335" s="14"/>
      <c r="P2335" s="14"/>
    </row>
    <row r="2336" spans="1:16" ht="52.15" customHeight="1" x14ac:dyDescent="0.2">
      <c r="A2336" s="367" t="str">
        <f t="shared" si="56"/>
        <v>Вентилятор круглый канальный TUBE 200XL</v>
      </c>
      <c r="B2336" s="368"/>
      <c r="C2336" s="368"/>
      <c r="D2336" s="369"/>
      <c r="E2336" s="13">
        <v>3396</v>
      </c>
      <c r="F2336" s="14"/>
      <c r="G2336" s="14"/>
      <c r="H2336" s="14"/>
      <c r="I2336" s="14"/>
      <c r="J2336" s="14"/>
      <c r="K2336" s="14"/>
      <c r="L2336" s="14"/>
      <c r="M2336" s="14"/>
      <c r="N2336" s="14"/>
      <c r="O2336" s="14"/>
      <c r="P2336" s="14"/>
    </row>
    <row r="2337" spans="1:16" ht="52.15" customHeight="1" x14ac:dyDescent="0.2">
      <c r="A2337" s="367" t="str">
        <f t="shared" si="56"/>
        <v>Кабинка металлическая д/раздевалки</v>
      </c>
      <c r="B2337" s="368"/>
      <c r="C2337" s="368"/>
      <c r="D2337" s="369"/>
      <c r="E2337" s="13">
        <v>3397</v>
      </c>
      <c r="F2337" s="14"/>
      <c r="G2337" s="14"/>
      <c r="H2337" s="14"/>
      <c r="I2337" s="14"/>
      <c r="J2337" s="14"/>
      <c r="K2337" s="14"/>
      <c r="L2337" s="14"/>
      <c r="M2337" s="14"/>
      <c r="N2337" s="14"/>
      <c r="O2337" s="14"/>
      <c r="P2337" s="14"/>
    </row>
    <row r="2338" spans="1:16" ht="52.15" customHeight="1" x14ac:dyDescent="0.2">
      <c r="A2338" s="367" t="str">
        <f t="shared" si="56"/>
        <v>Скамья</v>
      </c>
      <c r="B2338" s="368"/>
      <c r="C2338" s="368"/>
      <c r="D2338" s="369"/>
      <c r="E2338" s="13">
        <v>3398</v>
      </c>
      <c r="F2338" s="14"/>
      <c r="G2338" s="14"/>
      <c r="H2338" s="14"/>
      <c r="I2338" s="14"/>
      <c r="J2338" s="14"/>
      <c r="K2338" s="14"/>
      <c r="L2338" s="14"/>
      <c r="M2338" s="14"/>
      <c r="N2338" s="14"/>
      <c r="O2338" s="14"/>
      <c r="P2338" s="14"/>
    </row>
    <row r="2339" spans="1:16" ht="52.15" customHeight="1" x14ac:dyDescent="0.2">
      <c r="A2339" s="367" t="str">
        <f t="shared" si="56"/>
        <v>Кабинка металлическая д/раздевалки</v>
      </c>
      <c r="B2339" s="368"/>
      <c r="C2339" s="368"/>
      <c r="D2339" s="369"/>
      <c r="E2339" s="13">
        <v>3399</v>
      </c>
      <c r="F2339" s="14"/>
      <c r="G2339" s="14"/>
      <c r="H2339" s="14"/>
      <c r="I2339" s="14"/>
      <c r="J2339" s="14"/>
      <c r="K2339" s="14"/>
      <c r="L2339" s="14"/>
      <c r="M2339" s="14"/>
      <c r="N2339" s="14"/>
      <c r="O2339" s="14"/>
      <c r="P2339" s="14"/>
    </row>
    <row r="2340" spans="1:16" ht="52.15" customHeight="1" x14ac:dyDescent="0.2">
      <c r="A2340" s="367" t="str">
        <f t="shared" si="56"/>
        <v>Шкаф для документов и оргтехники</v>
      </c>
      <c r="B2340" s="368"/>
      <c r="C2340" s="368"/>
      <c r="D2340" s="369"/>
      <c r="E2340" s="13">
        <v>3400</v>
      </c>
      <c r="F2340" s="14"/>
      <c r="G2340" s="14"/>
      <c r="H2340" s="14"/>
      <c r="I2340" s="14"/>
      <c r="J2340" s="14"/>
      <c r="K2340" s="14"/>
      <c r="L2340" s="14"/>
      <c r="M2340" s="14"/>
      <c r="N2340" s="14"/>
      <c r="O2340" s="14"/>
      <c r="P2340" s="14"/>
    </row>
    <row r="2341" spans="1:16" ht="52.15" customHeight="1" x14ac:dyDescent="0.2">
      <c r="A2341" s="367" t="str">
        <f t="shared" si="56"/>
        <v>Тепловая завеса</v>
      </c>
      <c r="B2341" s="368"/>
      <c r="C2341" s="368"/>
      <c r="D2341" s="369"/>
      <c r="E2341" s="13">
        <v>3401</v>
      </c>
      <c r="F2341" s="14"/>
      <c r="G2341" s="14"/>
      <c r="H2341" s="14"/>
      <c r="I2341" s="14"/>
      <c r="J2341" s="14"/>
      <c r="K2341" s="14"/>
      <c r="L2341" s="14"/>
      <c r="M2341" s="14"/>
      <c r="N2341" s="14"/>
      <c r="O2341" s="14"/>
      <c r="P2341" s="14"/>
    </row>
    <row r="2342" spans="1:16" ht="52.15" customHeight="1" x14ac:dyDescent="0.2">
      <c r="A2342" s="367" t="str">
        <f t="shared" si="56"/>
        <v>Шкаф закрытый для одежды</v>
      </c>
      <c r="B2342" s="368"/>
      <c r="C2342" s="368"/>
      <c r="D2342" s="369"/>
      <c r="E2342" s="13">
        <v>3402</v>
      </c>
      <c r="F2342" s="14"/>
      <c r="G2342" s="14"/>
      <c r="H2342" s="14"/>
      <c r="I2342" s="14"/>
      <c r="J2342" s="14"/>
      <c r="K2342" s="14"/>
      <c r="L2342" s="14"/>
      <c r="M2342" s="14"/>
      <c r="N2342" s="14"/>
      <c r="O2342" s="14"/>
      <c r="P2342" s="14"/>
    </row>
    <row r="2343" spans="1:16" ht="52.15" customHeight="1" x14ac:dyDescent="0.2">
      <c r="A2343" s="367" t="str">
        <f t="shared" si="56"/>
        <v>Шкаф с остекленными дверками</v>
      </c>
      <c r="B2343" s="368"/>
      <c r="C2343" s="368"/>
      <c r="D2343" s="369"/>
      <c r="E2343" s="13">
        <v>3403</v>
      </c>
      <c r="F2343" s="14"/>
      <c r="G2343" s="14"/>
      <c r="H2343" s="14"/>
      <c r="I2343" s="14"/>
      <c r="J2343" s="14"/>
      <c r="K2343" s="14"/>
      <c r="L2343" s="14"/>
      <c r="M2343" s="14"/>
      <c r="N2343" s="14"/>
      <c r="O2343" s="14"/>
      <c r="P2343" s="14"/>
    </row>
    <row r="2344" spans="1:16" ht="52.15" customHeight="1" x14ac:dyDescent="0.2">
      <c r="A2344" s="367" t="str">
        <f t="shared" si="56"/>
        <v>Шкаф с остекленными дверками*</v>
      </c>
      <c r="B2344" s="368"/>
      <c r="C2344" s="368"/>
      <c r="D2344" s="369"/>
      <c r="E2344" s="13">
        <v>3404</v>
      </c>
      <c r="F2344" s="14"/>
      <c r="G2344" s="14"/>
      <c r="H2344" s="14"/>
      <c r="I2344" s="14"/>
      <c r="J2344" s="14"/>
      <c r="K2344" s="14"/>
      <c r="L2344" s="14"/>
      <c r="M2344" s="14"/>
      <c r="N2344" s="14"/>
      <c r="O2344" s="14"/>
      <c r="P2344" s="14"/>
    </row>
    <row r="2345" spans="1:16" ht="52.15" customHeight="1" x14ac:dyDescent="0.2">
      <c r="A2345" s="367" t="str">
        <f t="shared" si="56"/>
        <v>Тумба приставная</v>
      </c>
      <c r="B2345" s="368"/>
      <c r="C2345" s="368"/>
      <c r="D2345" s="369"/>
      <c r="E2345" s="13">
        <v>3405</v>
      </c>
      <c r="F2345" s="14"/>
      <c r="G2345" s="14"/>
      <c r="H2345" s="14"/>
      <c r="I2345" s="14"/>
      <c r="J2345" s="14"/>
      <c r="K2345" s="14"/>
      <c r="L2345" s="14"/>
      <c r="M2345" s="14"/>
      <c r="N2345" s="14"/>
      <c r="O2345" s="14"/>
      <c r="P2345" s="14"/>
    </row>
    <row r="2346" spans="1:16" ht="52.15" customHeight="1" x14ac:dyDescent="0.2">
      <c r="A2346" s="367" t="str">
        <f t="shared" si="56"/>
        <v>Скамья</v>
      </c>
      <c r="B2346" s="368"/>
      <c r="C2346" s="368"/>
      <c r="D2346" s="369"/>
      <c r="E2346" s="13">
        <v>3406</v>
      </c>
      <c r="F2346" s="14"/>
      <c r="G2346" s="14"/>
      <c r="H2346" s="14"/>
      <c r="I2346" s="14"/>
      <c r="J2346" s="14"/>
      <c r="K2346" s="14"/>
      <c r="L2346" s="14"/>
      <c r="M2346" s="14"/>
      <c r="N2346" s="14"/>
      <c r="O2346" s="14"/>
      <c r="P2346" s="14"/>
    </row>
    <row r="2347" spans="1:16" ht="52.15" customHeight="1" x14ac:dyDescent="0.2">
      <c r="A2347" s="367" t="str">
        <f t="shared" si="56"/>
        <v>Ковер с ворсом на резиновой основе</v>
      </c>
      <c r="B2347" s="368"/>
      <c r="C2347" s="368"/>
      <c r="D2347" s="369"/>
      <c r="E2347" s="13">
        <v>3407</v>
      </c>
      <c r="F2347" s="14"/>
      <c r="G2347" s="14"/>
      <c r="H2347" s="14"/>
      <c r="I2347" s="14"/>
      <c r="J2347" s="14"/>
      <c r="K2347" s="14"/>
      <c r="L2347" s="14"/>
      <c r="M2347" s="14"/>
      <c r="N2347" s="14"/>
      <c r="O2347" s="14"/>
      <c r="P2347" s="14"/>
    </row>
    <row r="2348" spans="1:16" ht="52.15" customHeight="1" x14ac:dyDescent="0.2">
      <c r="A2348" s="367" t="str">
        <f t="shared" si="56"/>
        <v>Скамья</v>
      </c>
      <c r="B2348" s="368"/>
      <c r="C2348" s="368"/>
      <c r="D2348" s="369"/>
      <c r="E2348" s="13">
        <v>3408</v>
      </c>
      <c r="F2348" s="14"/>
      <c r="G2348" s="14"/>
      <c r="H2348" s="14"/>
      <c r="I2348" s="14"/>
      <c r="J2348" s="14"/>
      <c r="K2348" s="14"/>
      <c r="L2348" s="14"/>
      <c r="M2348" s="14"/>
      <c r="N2348" s="14"/>
      <c r="O2348" s="14"/>
      <c r="P2348" s="14"/>
    </row>
    <row r="2349" spans="1:16" ht="52.15" customHeight="1" x14ac:dyDescent="0.2">
      <c r="A2349" s="367" t="str">
        <f t="shared" si="56"/>
        <v>Диван офисный</v>
      </c>
      <c r="B2349" s="368"/>
      <c r="C2349" s="368"/>
      <c r="D2349" s="369"/>
      <c r="E2349" s="13">
        <v>3409</v>
      </c>
      <c r="F2349" s="14"/>
      <c r="G2349" s="14"/>
      <c r="H2349" s="14"/>
      <c r="I2349" s="14"/>
      <c r="J2349" s="14"/>
      <c r="K2349" s="14"/>
      <c r="L2349" s="14"/>
      <c r="M2349" s="14"/>
      <c r="N2349" s="14"/>
      <c r="O2349" s="14"/>
      <c r="P2349" s="14"/>
    </row>
    <row r="2350" spans="1:16" ht="52.15" customHeight="1" x14ac:dyDescent="0.2">
      <c r="A2350" s="367" t="str">
        <f t="shared" si="56"/>
        <v>Вывеска 1,5мх2,45мх0,33м</v>
      </c>
      <c r="B2350" s="368"/>
      <c r="C2350" s="368"/>
      <c r="D2350" s="369"/>
      <c r="E2350" s="13">
        <v>3410</v>
      </c>
      <c r="F2350" s="14"/>
      <c r="G2350" s="14"/>
      <c r="H2350" s="14"/>
      <c r="I2350" s="14"/>
      <c r="J2350" s="14"/>
      <c r="K2350" s="14"/>
      <c r="L2350" s="14"/>
      <c r="M2350" s="14"/>
      <c r="N2350" s="14"/>
      <c r="O2350" s="14"/>
      <c r="P2350" s="14"/>
    </row>
    <row r="2351" spans="1:16" ht="52.15" customHeight="1" x14ac:dyDescent="0.2">
      <c r="A2351" s="367" t="str">
        <f t="shared" si="56"/>
        <v>Зеркало</v>
      </c>
      <c r="B2351" s="368"/>
      <c r="C2351" s="368"/>
      <c r="D2351" s="369"/>
      <c r="E2351" s="13">
        <v>3411</v>
      </c>
      <c r="F2351" s="14"/>
      <c r="G2351" s="14"/>
      <c r="H2351" s="14"/>
      <c r="I2351" s="14"/>
      <c r="J2351" s="14"/>
      <c r="K2351" s="14"/>
      <c r="L2351" s="14"/>
      <c r="M2351" s="14"/>
      <c r="N2351" s="14"/>
      <c r="O2351" s="14"/>
      <c r="P2351" s="14"/>
    </row>
    <row r="2352" spans="1:16" ht="52.15" customHeight="1" x14ac:dyDescent="0.2">
      <c r="A2352" s="367" t="str">
        <f t="shared" si="56"/>
        <v>Зеркало</v>
      </c>
      <c r="B2352" s="368"/>
      <c r="C2352" s="368"/>
      <c r="D2352" s="369"/>
      <c r="E2352" s="13">
        <v>3412</v>
      </c>
      <c r="F2352" s="14"/>
      <c r="G2352" s="14"/>
      <c r="H2352" s="14"/>
      <c r="I2352" s="14"/>
      <c r="J2352" s="14"/>
      <c r="K2352" s="14"/>
      <c r="L2352" s="14"/>
      <c r="M2352" s="14"/>
      <c r="N2352" s="14"/>
      <c r="O2352" s="14"/>
      <c r="P2352" s="14"/>
    </row>
    <row r="2353" spans="1:16" ht="52.15" customHeight="1" x14ac:dyDescent="0.2">
      <c r="A2353" s="367" t="str">
        <f t="shared" si="56"/>
        <v>Зеркало</v>
      </c>
      <c r="B2353" s="368"/>
      <c r="C2353" s="368"/>
      <c r="D2353" s="369"/>
      <c r="E2353" s="13">
        <v>3413</v>
      </c>
      <c r="F2353" s="14"/>
      <c r="G2353" s="14"/>
      <c r="H2353" s="14"/>
      <c r="I2353" s="14"/>
      <c r="J2353" s="14"/>
      <c r="K2353" s="14"/>
      <c r="L2353" s="14"/>
      <c r="M2353" s="14"/>
      <c r="N2353" s="14"/>
      <c r="O2353" s="14"/>
      <c r="P2353" s="14"/>
    </row>
    <row r="2354" spans="1:16" ht="52.15" customHeight="1" x14ac:dyDescent="0.2">
      <c r="A2354" s="367" t="str">
        <f t="shared" si="56"/>
        <v>Кабинка металлическая д/раздевалки</v>
      </c>
      <c r="B2354" s="368"/>
      <c r="C2354" s="368"/>
      <c r="D2354" s="369"/>
      <c r="E2354" s="13">
        <v>3414</v>
      </c>
      <c r="F2354" s="14"/>
      <c r="G2354" s="14"/>
      <c r="H2354" s="14"/>
      <c r="I2354" s="14"/>
      <c r="J2354" s="14"/>
      <c r="K2354" s="14"/>
      <c r="L2354" s="14"/>
      <c r="M2354" s="14"/>
      <c r="N2354" s="14"/>
      <c r="O2354" s="14"/>
      <c r="P2354" s="14"/>
    </row>
    <row r="2355" spans="1:16" ht="52.15" customHeight="1" x14ac:dyDescent="0.2">
      <c r="A2355" s="367" t="str">
        <f t="shared" si="56"/>
        <v>Скамья универсальная</v>
      </c>
      <c r="B2355" s="368"/>
      <c r="C2355" s="368"/>
      <c r="D2355" s="369"/>
      <c r="E2355" s="13">
        <v>3415</v>
      </c>
      <c r="F2355" s="14"/>
      <c r="G2355" s="14"/>
      <c r="H2355" s="14"/>
      <c r="I2355" s="14"/>
      <c r="J2355" s="14"/>
      <c r="K2355" s="14"/>
      <c r="L2355" s="14"/>
      <c r="M2355" s="14"/>
      <c r="N2355" s="14"/>
      <c r="O2355" s="14"/>
      <c r="P2355" s="14"/>
    </row>
    <row r="2356" spans="1:16" ht="52.15" customHeight="1" x14ac:dyDescent="0.2">
      <c r="A2356" s="367" t="str">
        <f t="shared" si="56"/>
        <v>Силовой тренажер</v>
      </c>
      <c r="B2356" s="368"/>
      <c r="C2356" s="368"/>
      <c r="D2356" s="369"/>
      <c r="E2356" s="13">
        <v>3416</v>
      </c>
      <c r="F2356" s="14"/>
      <c r="G2356" s="14"/>
      <c r="H2356" s="14"/>
      <c r="I2356" s="14"/>
      <c r="J2356" s="14"/>
      <c r="K2356" s="14"/>
      <c r="L2356" s="14"/>
      <c r="M2356" s="14"/>
      <c r="N2356" s="14"/>
      <c r="O2356" s="14"/>
      <c r="P2356" s="14"/>
    </row>
    <row r="2357" spans="1:16" ht="52.15" customHeight="1" x14ac:dyDescent="0.2">
      <c r="A2357" s="367" t="str">
        <f t="shared" si="56"/>
        <v>Защитные жалюзи (рольставни)</v>
      </c>
      <c r="B2357" s="368"/>
      <c r="C2357" s="368"/>
      <c r="D2357" s="369"/>
      <c r="E2357" s="13">
        <v>3417</v>
      </c>
      <c r="F2357" s="14"/>
      <c r="G2357" s="14"/>
      <c r="H2357" s="14"/>
      <c r="I2357" s="14"/>
      <c r="J2357" s="14"/>
      <c r="K2357" s="14"/>
      <c r="L2357" s="14"/>
      <c r="M2357" s="14"/>
      <c r="N2357" s="14"/>
      <c r="O2357" s="14"/>
      <c r="P2357" s="14"/>
    </row>
    <row r="2358" spans="1:16" ht="52.15" customHeight="1" x14ac:dyDescent="0.2">
      <c r="A2358" s="367" t="str">
        <f t="shared" si="56"/>
        <v>Защитные жалюзи (рольставни)</v>
      </c>
      <c r="B2358" s="368"/>
      <c r="C2358" s="368"/>
      <c r="D2358" s="369"/>
      <c r="E2358" s="13">
        <v>3418</v>
      </c>
      <c r="F2358" s="14"/>
      <c r="G2358" s="14"/>
      <c r="H2358" s="14"/>
      <c r="I2358" s="14"/>
      <c r="J2358" s="14"/>
      <c r="K2358" s="14"/>
      <c r="L2358" s="14"/>
      <c r="M2358" s="14"/>
      <c r="N2358" s="14"/>
      <c r="O2358" s="14"/>
      <c r="P2358" s="14"/>
    </row>
    <row r="2359" spans="1:16" ht="52.15" customHeight="1" x14ac:dyDescent="0.2">
      <c r="A2359" s="367" t="str">
        <f t="shared" si="56"/>
        <v>Защитные жалюзи (рольставни)</v>
      </c>
      <c r="B2359" s="368"/>
      <c r="C2359" s="368"/>
      <c r="D2359" s="369"/>
      <c r="E2359" s="13">
        <v>3419</v>
      </c>
      <c r="F2359" s="14"/>
      <c r="G2359" s="14"/>
      <c r="H2359" s="14"/>
      <c r="I2359" s="14"/>
      <c r="J2359" s="14"/>
      <c r="K2359" s="14"/>
      <c r="L2359" s="14"/>
      <c r="M2359" s="14"/>
      <c r="N2359" s="14"/>
      <c r="O2359" s="14"/>
      <c r="P2359" s="14"/>
    </row>
    <row r="2360" spans="1:16" ht="52.15" customHeight="1" x14ac:dyDescent="0.2">
      <c r="A2360" s="367" t="str">
        <f t="shared" si="56"/>
        <v>Защитные жалюзи (рольставни)</v>
      </c>
      <c r="B2360" s="368"/>
      <c r="C2360" s="368"/>
      <c r="D2360" s="369"/>
      <c r="E2360" s="13">
        <v>3420</v>
      </c>
      <c r="F2360" s="14"/>
      <c r="G2360" s="14"/>
      <c r="H2360" s="14"/>
      <c r="I2360" s="14"/>
      <c r="J2360" s="14"/>
      <c r="K2360" s="14"/>
      <c r="L2360" s="14"/>
      <c r="M2360" s="14"/>
      <c r="N2360" s="14"/>
      <c r="O2360" s="14"/>
      <c r="P2360" s="14"/>
    </row>
    <row r="2361" spans="1:16" ht="52.15" customHeight="1" x14ac:dyDescent="0.2">
      <c r="A2361" s="367" t="str">
        <f t="shared" si="56"/>
        <v>Защитные жалюзи (рольставни)</v>
      </c>
      <c r="B2361" s="368"/>
      <c r="C2361" s="368"/>
      <c r="D2361" s="369"/>
      <c r="E2361" s="13">
        <v>3421</v>
      </c>
      <c r="F2361" s="14"/>
      <c r="G2361" s="14"/>
      <c r="H2361" s="14"/>
      <c r="I2361" s="14"/>
      <c r="J2361" s="14"/>
      <c r="K2361" s="14"/>
      <c r="L2361" s="14"/>
      <c r="M2361" s="14"/>
      <c r="N2361" s="14"/>
      <c r="O2361" s="14"/>
      <c r="P2361" s="14"/>
    </row>
    <row r="2362" spans="1:16" ht="52.15" customHeight="1" x14ac:dyDescent="0.2">
      <c r="A2362" s="367" t="str">
        <f t="shared" si="56"/>
        <v>Защитные жалюзи (рольставни)</v>
      </c>
      <c r="B2362" s="368"/>
      <c r="C2362" s="368"/>
      <c r="D2362" s="369"/>
      <c r="E2362" s="13">
        <v>3422</v>
      </c>
      <c r="F2362" s="14"/>
      <c r="G2362" s="14"/>
      <c r="H2362" s="14"/>
      <c r="I2362" s="14"/>
      <c r="J2362" s="14"/>
      <c r="K2362" s="14"/>
      <c r="L2362" s="14"/>
      <c r="M2362" s="14"/>
      <c r="N2362" s="14"/>
      <c r="O2362" s="14"/>
      <c r="P2362" s="14"/>
    </row>
    <row r="2363" spans="1:16" ht="52.15" customHeight="1" x14ac:dyDescent="0.2">
      <c r="A2363" s="367" t="str">
        <f t="shared" si="56"/>
        <v>Защитные жалюзи (рольставни)</v>
      </c>
      <c r="B2363" s="368"/>
      <c r="C2363" s="368"/>
      <c r="D2363" s="369"/>
      <c r="E2363" s="13">
        <v>3423</v>
      </c>
      <c r="F2363" s="14"/>
      <c r="G2363" s="14"/>
      <c r="H2363" s="14"/>
      <c r="I2363" s="14"/>
      <c r="J2363" s="14"/>
      <c r="K2363" s="14"/>
      <c r="L2363" s="14"/>
      <c r="M2363" s="14"/>
      <c r="N2363" s="14"/>
      <c r="O2363" s="14"/>
      <c r="P2363" s="14"/>
    </row>
    <row r="2364" spans="1:16" ht="52.15" customHeight="1" x14ac:dyDescent="0.2">
      <c r="A2364" s="367" t="str">
        <f t="shared" si="56"/>
        <v>Скамья</v>
      </c>
      <c r="B2364" s="368"/>
      <c r="C2364" s="368"/>
      <c r="D2364" s="369"/>
      <c r="E2364" s="13">
        <v>3424</v>
      </c>
      <c r="F2364" s="14"/>
      <c r="G2364" s="14"/>
      <c r="H2364" s="14"/>
      <c r="I2364" s="14"/>
      <c r="J2364" s="14"/>
      <c r="K2364" s="14"/>
      <c r="L2364" s="14"/>
      <c r="M2364" s="14"/>
      <c r="N2364" s="14"/>
      <c r="O2364" s="14"/>
      <c r="P2364" s="14"/>
    </row>
    <row r="2365" spans="1:16" ht="52.15" customHeight="1" x14ac:dyDescent="0.2">
      <c r="A2365" s="367" t="str">
        <f t="shared" si="56"/>
        <v>Кресло</v>
      </c>
      <c r="B2365" s="368"/>
      <c r="C2365" s="368"/>
      <c r="D2365" s="369"/>
      <c r="E2365" s="13">
        <v>3425</v>
      </c>
      <c r="F2365" s="14"/>
      <c r="G2365" s="14"/>
      <c r="H2365" s="14"/>
      <c r="I2365" s="14"/>
      <c r="J2365" s="14"/>
      <c r="K2365" s="14"/>
      <c r="L2365" s="14"/>
      <c r="M2365" s="14"/>
      <c r="N2365" s="14"/>
      <c r="O2365" s="14"/>
      <c r="P2365" s="14"/>
    </row>
    <row r="2366" spans="1:16" ht="52.15" customHeight="1" x14ac:dyDescent="0.2">
      <c r="A2366" s="367" t="str">
        <f t="shared" si="56"/>
        <v>Защитные жалюзи (рольставни)</v>
      </c>
      <c r="B2366" s="368"/>
      <c r="C2366" s="368"/>
      <c r="D2366" s="369"/>
      <c r="E2366" s="13">
        <v>3426</v>
      </c>
      <c r="F2366" s="14"/>
      <c r="G2366" s="14"/>
      <c r="H2366" s="14"/>
      <c r="I2366" s="14"/>
      <c r="J2366" s="14"/>
      <c r="K2366" s="14"/>
      <c r="L2366" s="14"/>
      <c r="M2366" s="14"/>
      <c r="N2366" s="14"/>
      <c r="O2366" s="14"/>
      <c r="P2366" s="14"/>
    </row>
    <row r="2367" spans="1:16" ht="52.15" customHeight="1" x14ac:dyDescent="0.2">
      <c r="A2367" s="367" t="str">
        <f t="shared" si="56"/>
        <v>Кабинка металлическая д/раздевалки</v>
      </c>
      <c r="B2367" s="368"/>
      <c r="C2367" s="368"/>
      <c r="D2367" s="369"/>
      <c r="E2367" s="13">
        <v>3427</v>
      </c>
      <c r="F2367" s="14"/>
      <c r="G2367" s="14"/>
      <c r="H2367" s="14"/>
      <c r="I2367" s="14"/>
      <c r="J2367" s="14"/>
      <c r="K2367" s="14"/>
      <c r="L2367" s="14"/>
      <c r="M2367" s="14"/>
      <c r="N2367" s="14"/>
      <c r="O2367" s="14"/>
      <c r="P2367" s="14"/>
    </row>
    <row r="2368" spans="1:16" ht="52.15" customHeight="1" x14ac:dyDescent="0.2">
      <c r="A2368" s="367" t="str">
        <f t="shared" si="56"/>
        <v>Кресло*</v>
      </c>
      <c r="B2368" s="368"/>
      <c r="C2368" s="368"/>
      <c r="D2368" s="369"/>
      <c r="E2368" s="13">
        <v>3428</v>
      </c>
      <c r="F2368" s="14"/>
      <c r="G2368" s="14"/>
      <c r="H2368" s="14"/>
      <c r="I2368" s="14"/>
      <c r="J2368" s="14"/>
      <c r="K2368" s="14"/>
      <c r="L2368" s="14"/>
      <c r="M2368" s="14"/>
      <c r="N2368" s="14"/>
      <c r="O2368" s="14"/>
      <c r="P2368" s="14"/>
    </row>
    <row r="2369" spans="1:16" ht="52.15" customHeight="1" x14ac:dyDescent="0.2">
      <c r="A2369" s="367" t="str">
        <f t="shared" si="56"/>
        <v>Кабинка металлическая д/раздевалки</v>
      </c>
      <c r="B2369" s="368"/>
      <c r="C2369" s="368"/>
      <c r="D2369" s="369"/>
      <c r="E2369" s="13">
        <v>3429</v>
      </c>
      <c r="F2369" s="14"/>
      <c r="G2369" s="14"/>
      <c r="H2369" s="14"/>
      <c r="I2369" s="14"/>
      <c r="J2369" s="14"/>
      <c r="K2369" s="14"/>
      <c r="L2369" s="14"/>
      <c r="M2369" s="14"/>
      <c r="N2369" s="14"/>
      <c r="O2369" s="14"/>
      <c r="P2369" s="14"/>
    </row>
    <row r="2370" spans="1:16" ht="52.15" customHeight="1" x14ac:dyDescent="0.2">
      <c r="A2370" s="367" t="str">
        <f t="shared" si="56"/>
        <v>Скамья</v>
      </c>
      <c r="B2370" s="368"/>
      <c r="C2370" s="368"/>
      <c r="D2370" s="369"/>
      <c r="E2370" s="13">
        <v>3430</v>
      </c>
      <c r="F2370" s="14"/>
      <c r="G2370" s="14"/>
      <c r="H2370" s="14"/>
      <c r="I2370" s="14"/>
      <c r="J2370" s="14"/>
      <c r="K2370" s="14"/>
      <c r="L2370" s="14"/>
      <c r="M2370" s="14"/>
      <c r="N2370" s="14"/>
      <c r="O2370" s="14"/>
      <c r="P2370" s="14"/>
    </row>
    <row r="2371" spans="1:16" ht="52.15" customHeight="1" x14ac:dyDescent="0.2">
      <c r="A2371" s="367" t="str">
        <f t="shared" ref="A2371:A2434" si="57">A811</f>
        <v>Кабинка металлическая д/раздевалки</v>
      </c>
      <c r="B2371" s="368"/>
      <c r="C2371" s="368"/>
      <c r="D2371" s="369"/>
      <c r="E2371" s="13">
        <v>3431</v>
      </c>
      <c r="F2371" s="14"/>
      <c r="G2371" s="14"/>
      <c r="H2371" s="14"/>
      <c r="I2371" s="14"/>
      <c r="J2371" s="14"/>
      <c r="K2371" s="14"/>
      <c r="L2371" s="14"/>
      <c r="M2371" s="14"/>
      <c r="N2371" s="14"/>
      <c r="O2371" s="14"/>
      <c r="P2371" s="14"/>
    </row>
    <row r="2372" spans="1:16" ht="52.15" customHeight="1" x14ac:dyDescent="0.2">
      <c r="A2372" s="367" t="str">
        <f t="shared" si="57"/>
        <v>Бронежилет "Комфорт-1М-1М"</v>
      </c>
      <c r="B2372" s="368"/>
      <c r="C2372" s="368"/>
      <c r="D2372" s="369"/>
      <c r="E2372" s="13">
        <v>3432</v>
      </c>
      <c r="F2372" s="14"/>
      <c r="G2372" s="14"/>
      <c r="H2372" s="14"/>
      <c r="I2372" s="14"/>
      <c r="J2372" s="14"/>
      <c r="K2372" s="14"/>
      <c r="L2372" s="14"/>
      <c r="M2372" s="14"/>
      <c r="N2372" s="14"/>
      <c r="O2372" s="14"/>
      <c r="P2372" s="14"/>
    </row>
    <row r="2373" spans="1:16" ht="52.15" customHeight="1" x14ac:dyDescent="0.2">
      <c r="A2373" s="367" t="str">
        <f t="shared" si="57"/>
        <v>Бронежилет "Комфорт-1М-1М"</v>
      </c>
      <c r="B2373" s="368"/>
      <c r="C2373" s="368"/>
      <c r="D2373" s="369"/>
      <c r="E2373" s="13">
        <v>3433</v>
      </c>
      <c r="F2373" s="14"/>
      <c r="G2373" s="14"/>
      <c r="H2373" s="14"/>
      <c r="I2373" s="14"/>
      <c r="J2373" s="14"/>
      <c r="K2373" s="14"/>
      <c r="L2373" s="14"/>
      <c r="M2373" s="14"/>
      <c r="N2373" s="14"/>
      <c r="O2373" s="14"/>
      <c r="P2373" s="14"/>
    </row>
    <row r="2374" spans="1:16" ht="52.15" customHeight="1" x14ac:dyDescent="0.2">
      <c r="A2374" s="367" t="str">
        <f t="shared" si="57"/>
        <v>Бронежилет "Комфорт-1М-1М"</v>
      </c>
      <c r="B2374" s="368"/>
      <c r="C2374" s="368"/>
      <c r="D2374" s="369"/>
      <c r="E2374" s="13">
        <v>3434</v>
      </c>
      <c r="F2374" s="14"/>
      <c r="G2374" s="14"/>
      <c r="H2374" s="14"/>
      <c r="I2374" s="14"/>
      <c r="J2374" s="14"/>
      <c r="K2374" s="14"/>
      <c r="L2374" s="14"/>
      <c r="M2374" s="14"/>
      <c r="N2374" s="14"/>
      <c r="O2374" s="14"/>
      <c r="P2374" s="14"/>
    </row>
    <row r="2375" spans="1:16" ht="52.15" customHeight="1" x14ac:dyDescent="0.2">
      <c r="A2375" s="367" t="str">
        <f t="shared" si="57"/>
        <v>Бронежилет "Комфорт-1М-1М"</v>
      </c>
      <c r="B2375" s="368"/>
      <c r="C2375" s="368"/>
      <c r="D2375" s="369"/>
      <c r="E2375" s="13">
        <v>3435</v>
      </c>
      <c r="F2375" s="14"/>
      <c r="G2375" s="14"/>
      <c r="H2375" s="14"/>
      <c r="I2375" s="14"/>
      <c r="J2375" s="14"/>
      <c r="K2375" s="14"/>
      <c r="L2375" s="14"/>
      <c r="M2375" s="14"/>
      <c r="N2375" s="14"/>
      <c r="O2375" s="14"/>
      <c r="P2375" s="14"/>
    </row>
    <row r="2376" spans="1:16" ht="52.15" customHeight="1" x14ac:dyDescent="0.2">
      <c r="A2376" s="367" t="str">
        <f t="shared" si="57"/>
        <v>Бронежилет "Комфорт-1М-1М"</v>
      </c>
      <c r="B2376" s="368"/>
      <c r="C2376" s="368"/>
      <c r="D2376" s="369"/>
      <c r="E2376" s="13">
        <v>3436</v>
      </c>
      <c r="F2376" s="14"/>
      <c r="G2376" s="14"/>
      <c r="H2376" s="14"/>
      <c r="I2376" s="14"/>
      <c r="J2376" s="14"/>
      <c r="K2376" s="14"/>
      <c r="L2376" s="14"/>
      <c r="M2376" s="14"/>
      <c r="N2376" s="14"/>
      <c r="O2376" s="14"/>
      <c r="P2376" s="14"/>
    </row>
    <row r="2377" spans="1:16" ht="52.15" customHeight="1" x14ac:dyDescent="0.2">
      <c r="A2377" s="367" t="str">
        <f t="shared" si="57"/>
        <v>Бронежилет "Комфорт-1М-1М"</v>
      </c>
      <c r="B2377" s="368"/>
      <c r="C2377" s="368"/>
      <c r="D2377" s="369"/>
      <c r="E2377" s="13">
        <v>3437</v>
      </c>
      <c r="F2377" s="14"/>
      <c r="G2377" s="14"/>
      <c r="H2377" s="14"/>
      <c r="I2377" s="14"/>
      <c r="J2377" s="14"/>
      <c r="K2377" s="14"/>
      <c r="L2377" s="14"/>
      <c r="M2377" s="14"/>
      <c r="N2377" s="14"/>
      <c r="O2377" s="14"/>
      <c r="P2377" s="14"/>
    </row>
    <row r="2378" spans="1:16" ht="52.15" customHeight="1" x14ac:dyDescent="0.2">
      <c r="A2378" s="367" t="str">
        <f t="shared" si="57"/>
        <v>Бронежилет "Комфорт-1М-1М"</v>
      </c>
      <c r="B2378" s="368"/>
      <c r="C2378" s="368"/>
      <c r="D2378" s="369"/>
      <c r="E2378" s="13">
        <v>3438</v>
      </c>
      <c r="F2378" s="14"/>
      <c r="G2378" s="14"/>
      <c r="H2378" s="14"/>
      <c r="I2378" s="14"/>
      <c r="J2378" s="14"/>
      <c r="K2378" s="14"/>
      <c r="L2378" s="14"/>
      <c r="M2378" s="14"/>
      <c r="N2378" s="14"/>
      <c r="O2378" s="14"/>
      <c r="P2378" s="14"/>
    </row>
    <row r="2379" spans="1:16" ht="52.15" customHeight="1" x14ac:dyDescent="0.2">
      <c r="A2379" s="367" t="str">
        <f t="shared" si="57"/>
        <v>Бронежилет "Комфорт-1М-1М"</v>
      </c>
      <c r="B2379" s="368"/>
      <c r="C2379" s="368"/>
      <c r="D2379" s="369"/>
      <c r="E2379" s="13">
        <v>3439</v>
      </c>
      <c r="F2379" s="14"/>
      <c r="G2379" s="14"/>
      <c r="H2379" s="14"/>
      <c r="I2379" s="14"/>
      <c r="J2379" s="14"/>
      <c r="K2379" s="14"/>
      <c r="L2379" s="14"/>
      <c r="M2379" s="14"/>
      <c r="N2379" s="14"/>
      <c r="O2379" s="14"/>
      <c r="P2379" s="14"/>
    </row>
    <row r="2380" spans="1:16" ht="52.15" customHeight="1" x14ac:dyDescent="0.2">
      <c r="A2380" s="367" t="str">
        <f t="shared" si="57"/>
        <v>Бронежилет "Комфорт-1М-1М"</v>
      </c>
      <c r="B2380" s="368"/>
      <c r="C2380" s="368"/>
      <c r="D2380" s="369"/>
      <c r="E2380" s="13">
        <v>3440</v>
      </c>
      <c r="F2380" s="14"/>
      <c r="G2380" s="14"/>
      <c r="H2380" s="14"/>
      <c r="I2380" s="14"/>
      <c r="J2380" s="14"/>
      <c r="K2380" s="14"/>
      <c r="L2380" s="14"/>
      <c r="M2380" s="14"/>
      <c r="N2380" s="14"/>
      <c r="O2380" s="14"/>
      <c r="P2380" s="14"/>
    </row>
    <row r="2381" spans="1:16" ht="52.15" customHeight="1" x14ac:dyDescent="0.2">
      <c r="A2381" s="367" t="str">
        <f t="shared" si="57"/>
        <v>Стойка оградительные с лентой</v>
      </c>
      <c r="B2381" s="368"/>
      <c r="C2381" s="368"/>
      <c r="D2381" s="369"/>
      <c r="E2381" s="13">
        <v>3441</v>
      </c>
      <c r="F2381" s="14"/>
      <c r="G2381" s="14"/>
      <c r="H2381" s="14"/>
      <c r="I2381" s="14"/>
      <c r="J2381" s="14"/>
      <c r="K2381" s="14"/>
      <c r="L2381" s="14"/>
      <c r="M2381" s="14"/>
      <c r="N2381" s="14"/>
      <c r="O2381" s="14"/>
      <c r="P2381" s="14"/>
    </row>
    <row r="2382" spans="1:16" ht="52.15" customHeight="1" x14ac:dyDescent="0.2">
      <c r="A2382" s="367" t="str">
        <f t="shared" si="57"/>
        <v>Стойка оградительные с лентой</v>
      </c>
      <c r="B2382" s="368"/>
      <c r="C2382" s="368"/>
      <c r="D2382" s="369"/>
      <c r="E2382" s="13">
        <v>3442</v>
      </c>
      <c r="F2382" s="14"/>
      <c r="G2382" s="14"/>
      <c r="H2382" s="14"/>
      <c r="I2382" s="14"/>
      <c r="J2382" s="14"/>
      <c r="K2382" s="14"/>
      <c r="L2382" s="14"/>
      <c r="M2382" s="14"/>
      <c r="N2382" s="14"/>
      <c r="O2382" s="14"/>
      <c r="P2382" s="14"/>
    </row>
    <row r="2383" spans="1:16" ht="52.15" customHeight="1" x14ac:dyDescent="0.2">
      <c r="A2383" s="367" t="str">
        <f t="shared" si="57"/>
        <v>Стойка оградительные с лентой</v>
      </c>
      <c r="B2383" s="368"/>
      <c r="C2383" s="368"/>
      <c r="D2383" s="369"/>
      <c r="E2383" s="13">
        <v>3443</v>
      </c>
      <c r="F2383" s="14"/>
      <c r="G2383" s="14"/>
      <c r="H2383" s="14"/>
      <c r="I2383" s="14"/>
      <c r="J2383" s="14"/>
      <c r="K2383" s="14"/>
      <c r="L2383" s="14"/>
      <c r="M2383" s="14"/>
      <c r="N2383" s="14"/>
      <c r="O2383" s="14"/>
      <c r="P2383" s="14"/>
    </row>
    <row r="2384" spans="1:16" ht="52.15" customHeight="1" x14ac:dyDescent="0.2">
      <c r="A2384" s="367" t="str">
        <f t="shared" si="57"/>
        <v>Стойка оградительные с лентой</v>
      </c>
      <c r="B2384" s="368"/>
      <c r="C2384" s="368"/>
      <c r="D2384" s="369"/>
      <c r="E2384" s="13">
        <v>3444</v>
      </c>
      <c r="F2384" s="14"/>
      <c r="G2384" s="14"/>
      <c r="H2384" s="14"/>
      <c r="I2384" s="14"/>
      <c r="J2384" s="14"/>
      <c r="K2384" s="14"/>
      <c r="L2384" s="14"/>
      <c r="M2384" s="14"/>
      <c r="N2384" s="14"/>
      <c r="O2384" s="14"/>
      <c r="P2384" s="14"/>
    </row>
    <row r="2385" spans="1:16" ht="52.15" customHeight="1" x14ac:dyDescent="0.2">
      <c r="A2385" s="367" t="str">
        <f t="shared" si="57"/>
        <v>Стойка оградительные с лентой</v>
      </c>
      <c r="B2385" s="368"/>
      <c r="C2385" s="368"/>
      <c r="D2385" s="369"/>
      <c r="E2385" s="13">
        <v>3445</v>
      </c>
      <c r="F2385" s="14"/>
      <c r="G2385" s="14"/>
      <c r="H2385" s="14"/>
      <c r="I2385" s="14"/>
      <c r="J2385" s="14"/>
      <c r="K2385" s="14"/>
      <c r="L2385" s="14"/>
      <c r="M2385" s="14"/>
      <c r="N2385" s="14"/>
      <c r="O2385" s="14"/>
      <c r="P2385" s="14"/>
    </row>
    <row r="2386" spans="1:16" ht="52.15" customHeight="1" x14ac:dyDescent="0.2">
      <c r="A2386" s="367" t="str">
        <f t="shared" si="57"/>
        <v>Комплект игрока для игры в пейнтбол</v>
      </c>
      <c r="B2386" s="368"/>
      <c r="C2386" s="368"/>
      <c r="D2386" s="369"/>
      <c r="E2386" s="13">
        <v>3446</v>
      </c>
      <c r="F2386" s="14"/>
      <c r="G2386" s="14"/>
      <c r="H2386" s="14"/>
      <c r="I2386" s="14"/>
      <c r="J2386" s="14"/>
      <c r="K2386" s="14"/>
      <c r="L2386" s="14"/>
      <c r="M2386" s="14"/>
      <c r="N2386" s="14"/>
      <c r="O2386" s="14"/>
      <c r="P2386" s="14"/>
    </row>
    <row r="2387" spans="1:16" ht="52.15" customHeight="1" x14ac:dyDescent="0.2">
      <c r="A2387" s="367" t="str">
        <f t="shared" si="57"/>
        <v>Стойка оградительные с лентой</v>
      </c>
      <c r="B2387" s="368"/>
      <c r="C2387" s="368"/>
      <c r="D2387" s="369"/>
      <c r="E2387" s="13">
        <v>3447</v>
      </c>
      <c r="F2387" s="14"/>
      <c r="G2387" s="14"/>
      <c r="H2387" s="14"/>
      <c r="I2387" s="14"/>
      <c r="J2387" s="14"/>
      <c r="K2387" s="14"/>
      <c r="L2387" s="14"/>
      <c r="M2387" s="14"/>
      <c r="N2387" s="14"/>
      <c r="O2387" s="14"/>
      <c r="P2387" s="14"/>
    </row>
    <row r="2388" spans="1:16" ht="52.15" customHeight="1" x14ac:dyDescent="0.2">
      <c r="A2388" s="367" t="str">
        <f t="shared" si="57"/>
        <v>Костры для флагов кол-во 4шт</v>
      </c>
      <c r="B2388" s="368"/>
      <c r="C2388" s="368"/>
      <c r="D2388" s="369"/>
      <c r="E2388" s="13">
        <v>3448</v>
      </c>
      <c r="F2388" s="14"/>
      <c r="G2388" s="14"/>
      <c r="H2388" s="14"/>
      <c r="I2388" s="14"/>
      <c r="J2388" s="14"/>
      <c r="K2388" s="14"/>
      <c r="L2388" s="14"/>
      <c r="M2388" s="14"/>
      <c r="N2388" s="14"/>
      <c r="O2388" s="14"/>
      <c r="P2388" s="14"/>
    </row>
    <row r="2389" spans="1:16" ht="52.15" customHeight="1" x14ac:dyDescent="0.2">
      <c r="A2389" s="367" t="str">
        <f t="shared" si="57"/>
        <v>Костры для флагов кол-во 4шт</v>
      </c>
      <c r="B2389" s="368"/>
      <c r="C2389" s="368"/>
      <c r="D2389" s="369"/>
      <c r="E2389" s="13">
        <v>3449</v>
      </c>
      <c r="F2389" s="14"/>
      <c r="G2389" s="14"/>
      <c r="H2389" s="14"/>
      <c r="I2389" s="14"/>
      <c r="J2389" s="14"/>
      <c r="K2389" s="14"/>
      <c r="L2389" s="14"/>
      <c r="M2389" s="14"/>
      <c r="N2389" s="14"/>
      <c r="O2389" s="14"/>
      <c r="P2389" s="14"/>
    </row>
    <row r="2390" spans="1:16" ht="52.15" customHeight="1" x14ac:dyDescent="0.2">
      <c r="A2390" s="367" t="str">
        <f t="shared" si="57"/>
        <v>Палатка универсальнач Мобиба МБ-104 с печью "Медиана"</v>
      </c>
      <c r="B2390" s="368"/>
      <c r="C2390" s="368"/>
      <c r="D2390" s="369"/>
      <c r="E2390" s="13">
        <v>3450</v>
      </c>
      <c r="F2390" s="14"/>
      <c r="G2390" s="14"/>
      <c r="H2390" s="14"/>
      <c r="I2390" s="14"/>
      <c r="J2390" s="14"/>
      <c r="K2390" s="14"/>
      <c r="L2390" s="14"/>
      <c r="M2390" s="14"/>
      <c r="N2390" s="14"/>
      <c r="O2390" s="14"/>
      <c r="P2390" s="14"/>
    </row>
    <row r="2391" spans="1:16" ht="52.15" customHeight="1" x14ac:dyDescent="0.2">
      <c r="A2391" s="367" t="str">
        <f t="shared" si="57"/>
        <v>Комплект игрока для игры в пейнтбол</v>
      </c>
      <c r="B2391" s="368"/>
      <c r="C2391" s="368"/>
      <c r="D2391" s="369"/>
      <c r="E2391" s="13">
        <v>3451</v>
      </c>
      <c r="F2391" s="14"/>
      <c r="G2391" s="14"/>
      <c r="H2391" s="14"/>
      <c r="I2391" s="14"/>
      <c r="J2391" s="14"/>
      <c r="K2391" s="14"/>
      <c r="L2391" s="14"/>
      <c r="M2391" s="14"/>
      <c r="N2391" s="14"/>
      <c r="O2391" s="14"/>
      <c r="P2391" s="14"/>
    </row>
    <row r="2392" spans="1:16" ht="52.15" customHeight="1" x14ac:dyDescent="0.2">
      <c r="A2392" s="367" t="str">
        <f t="shared" si="57"/>
        <v>Костры для флагов кол-во 4шт</v>
      </c>
      <c r="B2392" s="368"/>
      <c r="C2392" s="368"/>
      <c r="D2392" s="369"/>
      <c r="E2392" s="13">
        <v>3452</v>
      </c>
      <c r="F2392" s="14"/>
      <c r="G2392" s="14"/>
      <c r="H2392" s="14"/>
      <c r="I2392" s="14"/>
      <c r="J2392" s="14"/>
      <c r="K2392" s="14"/>
      <c r="L2392" s="14"/>
      <c r="M2392" s="14"/>
      <c r="N2392" s="14"/>
      <c r="O2392" s="14"/>
      <c r="P2392" s="14"/>
    </row>
    <row r="2393" spans="1:16" ht="52.15" customHeight="1" x14ac:dyDescent="0.2">
      <c r="A2393" s="367" t="str">
        <f t="shared" si="57"/>
        <v>Костры для флагов кол-во 4шт</v>
      </c>
      <c r="B2393" s="368"/>
      <c r="C2393" s="368"/>
      <c r="D2393" s="369"/>
      <c r="E2393" s="13">
        <v>3453</v>
      </c>
      <c r="F2393" s="14"/>
      <c r="G2393" s="14"/>
      <c r="H2393" s="14"/>
      <c r="I2393" s="14"/>
      <c r="J2393" s="14"/>
      <c r="K2393" s="14"/>
      <c r="L2393" s="14"/>
      <c r="M2393" s="14"/>
      <c r="N2393" s="14"/>
      <c r="O2393" s="14"/>
      <c r="P2393" s="14"/>
    </row>
    <row r="2394" spans="1:16" ht="52.15" customHeight="1" x14ac:dyDescent="0.2">
      <c r="A2394" s="367" t="str">
        <f t="shared" si="57"/>
        <v>Тумба т11</v>
      </c>
      <c r="B2394" s="368"/>
      <c r="C2394" s="368"/>
      <c r="D2394" s="369"/>
      <c r="E2394" s="13">
        <v>3454</v>
      </c>
      <c r="F2394" s="14"/>
      <c r="G2394" s="14"/>
      <c r="H2394" s="14"/>
      <c r="I2394" s="14"/>
      <c r="J2394" s="14"/>
      <c r="K2394" s="14"/>
      <c r="L2394" s="14"/>
      <c r="M2394" s="14"/>
      <c r="N2394" s="14"/>
      <c r="O2394" s="14"/>
      <c r="P2394" s="14"/>
    </row>
    <row r="2395" spans="1:16" ht="52.15" customHeight="1" x14ac:dyDescent="0.2">
      <c r="A2395" s="367" t="str">
        <f t="shared" si="57"/>
        <v>Комплект игрока для игры в пейнтбол</v>
      </c>
      <c r="B2395" s="368"/>
      <c r="C2395" s="368"/>
      <c r="D2395" s="369"/>
      <c r="E2395" s="13">
        <v>3455</v>
      </c>
      <c r="F2395" s="14"/>
      <c r="G2395" s="14"/>
      <c r="H2395" s="14"/>
      <c r="I2395" s="14"/>
      <c r="J2395" s="14"/>
      <c r="K2395" s="14"/>
      <c r="L2395" s="14"/>
      <c r="M2395" s="14"/>
      <c r="N2395" s="14"/>
      <c r="O2395" s="14"/>
      <c r="P2395" s="14"/>
    </row>
    <row r="2396" spans="1:16" ht="52.15" customHeight="1" x14ac:dyDescent="0.2">
      <c r="A2396" s="367" t="str">
        <f t="shared" si="57"/>
        <v>Сумка для фотоаппарата Lowepro Fastpak 350</v>
      </c>
      <c r="B2396" s="368"/>
      <c r="C2396" s="368"/>
      <c r="D2396" s="369"/>
      <c r="E2396" s="13">
        <v>3456</v>
      </c>
      <c r="F2396" s="14"/>
      <c r="G2396" s="14"/>
      <c r="H2396" s="14"/>
      <c r="I2396" s="14"/>
      <c r="J2396" s="14"/>
      <c r="K2396" s="14"/>
      <c r="L2396" s="14"/>
      <c r="M2396" s="14"/>
      <c r="N2396" s="14"/>
      <c r="O2396" s="14"/>
      <c r="P2396" s="14"/>
    </row>
    <row r="2397" spans="1:16" ht="52.15" customHeight="1" x14ac:dyDescent="0.2">
      <c r="A2397" s="367" t="str">
        <f t="shared" si="57"/>
        <v>Баллоны для катамарана БП-4</v>
      </c>
      <c r="B2397" s="368"/>
      <c r="C2397" s="368"/>
      <c r="D2397" s="369"/>
      <c r="E2397" s="13">
        <v>3457</v>
      </c>
      <c r="F2397" s="14"/>
      <c r="G2397" s="14"/>
      <c r="H2397" s="14"/>
      <c r="I2397" s="14"/>
      <c r="J2397" s="14"/>
      <c r="K2397" s="14"/>
      <c r="L2397" s="14"/>
      <c r="M2397" s="14"/>
      <c r="N2397" s="14"/>
      <c r="O2397" s="14"/>
      <c r="P2397" s="14"/>
    </row>
    <row r="2398" spans="1:16" ht="52.15" customHeight="1" x14ac:dyDescent="0.2">
      <c r="A2398" s="367" t="str">
        <f t="shared" si="57"/>
        <v>Комплект игрока для игры в пейнтбол</v>
      </c>
      <c r="B2398" s="368"/>
      <c r="C2398" s="368"/>
      <c r="D2398" s="369"/>
      <c r="E2398" s="13">
        <v>3458</v>
      </c>
      <c r="F2398" s="14"/>
      <c r="G2398" s="14"/>
      <c r="H2398" s="14"/>
      <c r="I2398" s="14"/>
      <c r="J2398" s="14"/>
      <c r="K2398" s="14"/>
      <c r="L2398" s="14"/>
      <c r="M2398" s="14"/>
      <c r="N2398" s="14"/>
      <c r="O2398" s="14"/>
      <c r="P2398" s="14"/>
    </row>
    <row r="2399" spans="1:16" ht="52.15" customHeight="1" x14ac:dyDescent="0.2">
      <c r="A2399" s="367" t="str">
        <f t="shared" si="57"/>
        <v>Баллоны для катамарана БП-4</v>
      </c>
      <c r="B2399" s="368"/>
      <c r="C2399" s="368"/>
      <c r="D2399" s="369"/>
      <c r="E2399" s="13">
        <v>3459</v>
      </c>
      <c r="F2399" s="14"/>
      <c r="G2399" s="14"/>
      <c r="H2399" s="14"/>
      <c r="I2399" s="14"/>
      <c r="J2399" s="14"/>
      <c r="K2399" s="14"/>
      <c r="L2399" s="14"/>
      <c r="M2399" s="14"/>
      <c r="N2399" s="14"/>
      <c r="O2399" s="14"/>
      <c r="P2399" s="14"/>
    </row>
    <row r="2400" spans="1:16" ht="52.15" customHeight="1" x14ac:dyDescent="0.2">
      <c r="A2400" s="367" t="str">
        <f t="shared" si="57"/>
        <v>Палатка RAMIR-4</v>
      </c>
      <c r="B2400" s="368"/>
      <c r="C2400" s="368"/>
      <c r="D2400" s="369"/>
      <c r="E2400" s="13">
        <v>3460</v>
      </c>
      <c r="F2400" s="14"/>
      <c r="G2400" s="14"/>
      <c r="H2400" s="14"/>
      <c r="I2400" s="14"/>
      <c r="J2400" s="14"/>
      <c r="K2400" s="14"/>
      <c r="L2400" s="14"/>
      <c r="M2400" s="14"/>
      <c r="N2400" s="14"/>
      <c r="O2400" s="14"/>
      <c r="P2400" s="14"/>
    </row>
    <row r="2401" spans="1:16" ht="52.15" customHeight="1" x14ac:dyDescent="0.2">
      <c r="A2401" s="367" t="str">
        <f t="shared" si="57"/>
        <v>Палатка RAMIR-4</v>
      </c>
      <c r="B2401" s="368"/>
      <c r="C2401" s="368"/>
      <c r="D2401" s="369"/>
      <c r="E2401" s="13">
        <v>3461</v>
      </c>
      <c r="F2401" s="14"/>
      <c r="G2401" s="14"/>
      <c r="H2401" s="14"/>
      <c r="I2401" s="14"/>
      <c r="J2401" s="14"/>
      <c r="K2401" s="14"/>
      <c r="L2401" s="14"/>
      <c r="M2401" s="14"/>
      <c r="N2401" s="14"/>
      <c r="O2401" s="14"/>
      <c r="P2401" s="14"/>
    </row>
    <row r="2402" spans="1:16" ht="52.15" customHeight="1" x14ac:dyDescent="0.2">
      <c r="A2402" s="367" t="str">
        <f t="shared" si="57"/>
        <v>Палатка RAMIR-3</v>
      </c>
      <c r="B2402" s="368"/>
      <c r="C2402" s="368"/>
      <c r="D2402" s="369"/>
      <c r="E2402" s="13">
        <v>3462</v>
      </c>
      <c r="F2402" s="14"/>
      <c r="G2402" s="14"/>
      <c r="H2402" s="14"/>
      <c r="I2402" s="14"/>
      <c r="J2402" s="14"/>
      <c r="K2402" s="14"/>
      <c r="L2402" s="14"/>
      <c r="M2402" s="14"/>
      <c r="N2402" s="14"/>
      <c r="O2402" s="14"/>
      <c r="P2402" s="14"/>
    </row>
    <row r="2403" spans="1:16" ht="52.15" customHeight="1" x14ac:dyDescent="0.2">
      <c r="A2403" s="367" t="str">
        <f t="shared" si="57"/>
        <v>Палатка туристическая RAMIR-2</v>
      </c>
      <c r="B2403" s="368"/>
      <c r="C2403" s="368"/>
      <c r="D2403" s="369"/>
      <c r="E2403" s="13">
        <v>3463</v>
      </c>
      <c r="F2403" s="14"/>
      <c r="G2403" s="14"/>
      <c r="H2403" s="14"/>
      <c r="I2403" s="14"/>
      <c r="J2403" s="14"/>
      <c r="K2403" s="14"/>
      <c r="L2403" s="14"/>
      <c r="M2403" s="14"/>
      <c r="N2403" s="14"/>
      <c r="O2403" s="14"/>
      <c r="P2403" s="14"/>
    </row>
    <row r="2404" spans="1:16" ht="52.15" customHeight="1" x14ac:dyDescent="0.2">
      <c r="A2404" s="367" t="str">
        <f t="shared" si="57"/>
        <v>Дрель аккумуляторная MAKITA</v>
      </c>
      <c r="B2404" s="368"/>
      <c r="C2404" s="368"/>
      <c r="D2404" s="369"/>
      <c r="E2404" s="13">
        <v>3464</v>
      </c>
      <c r="F2404" s="14"/>
      <c r="G2404" s="14"/>
      <c r="H2404" s="14"/>
      <c r="I2404" s="14"/>
      <c r="J2404" s="14"/>
      <c r="K2404" s="14"/>
      <c r="L2404" s="14"/>
      <c r="M2404" s="14"/>
      <c r="N2404" s="14"/>
      <c r="O2404" s="14"/>
      <c r="P2404" s="14"/>
    </row>
    <row r="2405" spans="1:16" ht="52.15" customHeight="1" x14ac:dyDescent="0.2">
      <c r="A2405" s="367" t="str">
        <f t="shared" si="57"/>
        <v>Катамаран туристический КП-4</v>
      </c>
      <c r="B2405" s="368"/>
      <c r="C2405" s="368"/>
      <c r="D2405" s="369"/>
      <c r="E2405" s="13">
        <v>3465</v>
      </c>
      <c r="F2405" s="14"/>
      <c r="G2405" s="14"/>
      <c r="H2405" s="14"/>
      <c r="I2405" s="14"/>
      <c r="J2405" s="14"/>
      <c r="K2405" s="14"/>
      <c r="L2405" s="14"/>
      <c r="M2405" s="14"/>
      <c r="N2405" s="14"/>
      <c r="O2405" s="14"/>
      <c r="P2405" s="14"/>
    </row>
    <row r="2406" spans="1:16" ht="52.15" customHeight="1" x14ac:dyDescent="0.2">
      <c r="A2406" s="367" t="str">
        <f t="shared" si="57"/>
        <v>Бензопила STIHL MS180</v>
      </c>
      <c r="B2406" s="368"/>
      <c r="C2406" s="368"/>
      <c r="D2406" s="369"/>
      <c r="E2406" s="13">
        <v>3466</v>
      </c>
      <c r="F2406" s="14"/>
      <c r="G2406" s="14"/>
      <c r="H2406" s="14"/>
      <c r="I2406" s="14"/>
      <c r="J2406" s="14"/>
      <c r="K2406" s="14"/>
      <c r="L2406" s="14"/>
      <c r="M2406" s="14"/>
      <c r="N2406" s="14"/>
      <c r="O2406" s="14"/>
      <c r="P2406" s="14"/>
    </row>
    <row r="2407" spans="1:16" ht="52.15" customHeight="1" x14ac:dyDescent="0.2">
      <c r="A2407" s="367" t="str">
        <f t="shared" si="57"/>
        <v>Палатка WoodLAnd TREK 3</v>
      </c>
      <c r="B2407" s="368"/>
      <c r="C2407" s="368"/>
      <c r="D2407" s="369"/>
      <c r="E2407" s="13">
        <v>3467</v>
      </c>
      <c r="F2407" s="14"/>
      <c r="G2407" s="14"/>
      <c r="H2407" s="14"/>
      <c r="I2407" s="14"/>
      <c r="J2407" s="14"/>
      <c r="K2407" s="14"/>
      <c r="L2407" s="14"/>
      <c r="M2407" s="14"/>
      <c r="N2407" s="14"/>
      <c r="O2407" s="14"/>
      <c r="P2407" s="14"/>
    </row>
    <row r="2408" spans="1:16" ht="52.15" customHeight="1" x14ac:dyDescent="0.2">
      <c r="A2408" s="367" t="str">
        <f t="shared" si="57"/>
        <v>Комплект игрока для игры в пейнтбол</v>
      </c>
      <c r="B2408" s="368"/>
      <c r="C2408" s="368"/>
      <c r="D2408" s="369"/>
      <c r="E2408" s="13">
        <v>3468</v>
      </c>
      <c r="F2408" s="14"/>
      <c r="G2408" s="14"/>
      <c r="H2408" s="14"/>
      <c r="I2408" s="14"/>
      <c r="J2408" s="14"/>
      <c r="K2408" s="14"/>
      <c r="L2408" s="14"/>
      <c r="M2408" s="14"/>
      <c r="N2408" s="14"/>
      <c r="O2408" s="14"/>
      <c r="P2408" s="14"/>
    </row>
    <row r="2409" spans="1:16" ht="52.15" customHeight="1" x14ac:dyDescent="0.2">
      <c r="A2409" s="367" t="str">
        <f t="shared" si="57"/>
        <v>Комплект игрока для игры в пейнтбол</v>
      </c>
      <c r="B2409" s="368"/>
      <c r="C2409" s="368"/>
      <c r="D2409" s="369"/>
      <c r="E2409" s="13">
        <v>3469</v>
      </c>
      <c r="F2409" s="14"/>
      <c r="G2409" s="14"/>
      <c r="H2409" s="14"/>
      <c r="I2409" s="14"/>
      <c r="J2409" s="14"/>
      <c r="K2409" s="14"/>
      <c r="L2409" s="14"/>
      <c r="M2409" s="14"/>
      <c r="N2409" s="14"/>
      <c r="O2409" s="14"/>
      <c r="P2409" s="14"/>
    </row>
    <row r="2410" spans="1:16" ht="52.15" customHeight="1" x14ac:dyDescent="0.2">
      <c r="A2410" s="367" t="str">
        <f t="shared" si="57"/>
        <v>Комплект игрока для игры в пейнтбол</v>
      </c>
      <c r="B2410" s="368"/>
      <c r="C2410" s="368"/>
      <c r="D2410" s="369"/>
      <c r="E2410" s="13">
        <v>3470</v>
      </c>
      <c r="F2410" s="14"/>
      <c r="G2410" s="14"/>
      <c r="H2410" s="14"/>
      <c r="I2410" s="14"/>
      <c r="J2410" s="14"/>
      <c r="K2410" s="14"/>
      <c r="L2410" s="14"/>
      <c r="M2410" s="14"/>
      <c r="N2410" s="14"/>
      <c r="O2410" s="14"/>
      <c r="P2410" s="14"/>
    </row>
    <row r="2411" spans="1:16" ht="52.15" customHeight="1" x14ac:dyDescent="0.2">
      <c r="A2411" s="367" t="str">
        <f t="shared" si="57"/>
        <v>Удлинитель СВЕТОЗАР электр с заземлением</v>
      </c>
      <c r="B2411" s="368"/>
      <c r="C2411" s="368"/>
      <c r="D2411" s="369"/>
      <c r="E2411" s="13">
        <v>3471</v>
      </c>
      <c r="F2411" s="14"/>
      <c r="G2411" s="14"/>
      <c r="H2411" s="14"/>
      <c r="I2411" s="14"/>
      <c r="J2411" s="14"/>
      <c r="K2411" s="14"/>
      <c r="L2411" s="14"/>
      <c r="M2411" s="14"/>
      <c r="N2411" s="14"/>
      <c r="O2411" s="14"/>
      <c r="P2411" s="14"/>
    </row>
    <row r="2412" spans="1:16" ht="52.15" customHeight="1" x14ac:dyDescent="0.2">
      <c r="A2412" s="367" t="str">
        <f t="shared" si="57"/>
        <v>Палатка WoodLAnd TREK 3</v>
      </c>
      <c r="B2412" s="368"/>
      <c r="C2412" s="368"/>
      <c r="D2412" s="369"/>
      <c r="E2412" s="13">
        <v>3472</v>
      </c>
      <c r="F2412" s="14"/>
      <c r="G2412" s="14"/>
      <c r="H2412" s="14"/>
      <c r="I2412" s="14"/>
      <c r="J2412" s="14"/>
      <c r="K2412" s="14"/>
      <c r="L2412" s="14"/>
      <c r="M2412" s="14"/>
      <c r="N2412" s="14"/>
      <c r="O2412" s="14"/>
      <c r="P2412" s="14"/>
    </row>
    <row r="2413" spans="1:16" ht="52.15" customHeight="1" x14ac:dyDescent="0.2">
      <c r="A2413" s="367" t="str">
        <f t="shared" si="57"/>
        <v>Стиральная машина Daewoo Electronics DWD-LD1413</v>
      </c>
      <c r="B2413" s="368"/>
      <c r="C2413" s="368"/>
      <c r="D2413" s="369"/>
      <c r="E2413" s="13">
        <v>3473</v>
      </c>
      <c r="F2413" s="14"/>
      <c r="G2413" s="14"/>
      <c r="H2413" s="14"/>
      <c r="I2413" s="14"/>
      <c r="J2413" s="14"/>
      <c r="K2413" s="14"/>
      <c r="L2413" s="14"/>
      <c r="M2413" s="14"/>
      <c r="N2413" s="14"/>
      <c r="O2413" s="14"/>
      <c r="P2413" s="14"/>
    </row>
    <row r="2414" spans="1:16" ht="52.15" customHeight="1" x14ac:dyDescent="0.2">
      <c r="A2414" s="367" t="str">
        <f t="shared" si="57"/>
        <v>Бронежилет "Комфорт-1М-1М"</v>
      </c>
      <c r="B2414" s="368"/>
      <c r="C2414" s="368"/>
      <c r="D2414" s="369"/>
      <c r="E2414" s="13">
        <v>3474</v>
      </c>
      <c r="F2414" s="14"/>
      <c r="G2414" s="14"/>
      <c r="H2414" s="14"/>
      <c r="I2414" s="14"/>
      <c r="J2414" s="14"/>
      <c r="K2414" s="14"/>
      <c r="L2414" s="14"/>
      <c r="M2414" s="14"/>
      <c r="N2414" s="14"/>
      <c r="O2414" s="14"/>
      <c r="P2414" s="14"/>
    </row>
    <row r="2415" spans="1:16" ht="52.15" customHeight="1" x14ac:dyDescent="0.2">
      <c r="A2415" s="367" t="str">
        <f t="shared" si="57"/>
        <v>Бронежилет "Комфорт-1М-1М"</v>
      </c>
      <c r="B2415" s="368"/>
      <c r="C2415" s="368"/>
      <c r="D2415" s="369"/>
      <c r="E2415" s="13">
        <v>3475</v>
      </c>
      <c r="F2415" s="14"/>
      <c r="G2415" s="14"/>
      <c r="H2415" s="14"/>
      <c r="I2415" s="14"/>
      <c r="J2415" s="14"/>
      <c r="K2415" s="14"/>
      <c r="L2415" s="14"/>
      <c r="M2415" s="14"/>
      <c r="N2415" s="14"/>
      <c r="O2415" s="14"/>
      <c r="P2415" s="14"/>
    </row>
    <row r="2416" spans="1:16" ht="52.15" customHeight="1" x14ac:dyDescent="0.2">
      <c r="A2416" s="367" t="str">
        <f t="shared" si="57"/>
        <v>Бронежилет "Комфорт-1М-1М"</v>
      </c>
      <c r="B2416" s="368"/>
      <c r="C2416" s="368"/>
      <c r="D2416" s="369"/>
      <c r="E2416" s="13">
        <v>3476</v>
      </c>
      <c r="F2416" s="14"/>
      <c r="G2416" s="14"/>
      <c r="H2416" s="14"/>
      <c r="I2416" s="14"/>
      <c r="J2416" s="14"/>
      <c r="K2416" s="14"/>
      <c r="L2416" s="14"/>
      <c r="M2416" s="14"/>
      <c r="N2416" s="14"/>
      <c r="O2416" s="14"/>
      <c r="P2416" s="14"/>
    </row>
    <row r="2417" spans="1:16" ht="52.15" customHeight="1" x14ac:dyDescent="0.2">
      <c r="A2417" s="367" t="str">
        <f t="shared" si="57"/>
        <v>Бронежилет "Комфорт-1М-1М"</v>
      </c>
      <c r="B2417" s="368"/>
      <c r="C2417" s="368"/>
      <c r="D2417" s="369"/>
      <c r="E2417" s="13">
        <v>3477</v>
      </c>
      <c r="F2417" s="14"/>
      <c r="G2417" s="14"/>
      <c r="H2417" s="14"/>
      <c r="I2417" s="14"/>
      <c r="J2417" s="14"/>
      <c r="K2417" s="14"/>
      <c r="L2417" s="14"/>
      <c r="M2417" s="14"/>
      <c r="N2417" s="14"/>
      <c r="O2417" s="14"/>
      <c r="P2417" s="14"/>
    </row>
    <row r="2418" spans="1:16" ht="52.15" customHeight="1" x14ac:dyDescent="0.2">
      <c r="A2418" s="367" t="str">
        <f t="shared" si="57"/>
        <v>Бронежилет "Комфорт-1М-1М"</v>
      </c>
      <c r="B2418" s="368"/>
      <c r="C2418" s="368"/>
      <c r="D2418" s="369"/>
      <c r="E2418" s="13">
        <v>3478</v>
      </c>
      <c r="F2418" s="14"/>
      <c r="G2418" s="14"/>
      <c r="H2418" s="14"/>
      <c r="I2418" s="14"/>
      <c r="J2418" s="14"/>
      <c r="K2418" s="14"/>
      <c r="L2418" s="14"/>
      <c r="M2418" s="14"/>
      <c r="N2418" s="14"/>
      <c r="O2418" s="14"/>
      <c r="P2418" s="14"/>
    </row>
    <row r="2419" spans="1:16" ht="52.15" customHeight="1" x14ac:dyDescent="0.2">
      <c r="A2419" s="367" t="str">
        <f t="shared" si="57"/>
        <v>Бронежилет "Комфорт-1М-1М"</v>
      </c>
      <c r="B2419" s="368"/>
      <c r="C2419" s="368"/>
      <c r="D2419" s="369"/>
      <c r="E2419" s="13">
        <v>3479</v>
      </c>
      <c r="F2419" s="14"/>
      <c r="G2419" s="14"/>
      <c r="H2419" s="14"/>
      <c r="I2419" s="14"/>
      <c r="J2419" s="14"/>
      <c r="K2419" s="14"/>
      <c r="L2419" s="14"/>
      <c r="M2419" s="14"/>
      <c r="N2419" s="14"/>
      <c r="O2419" s="14"/>
      <c r="P2419" s="14"/>
    </row>
    <row r="2420" spans="1:16" ht="52.15" customHeight="1" x14ac:dyDescent="0.2">
      <c r="A2420" s="367" t="str">
        <f t="shared" si="57"/>
        <v>Бронежилет "Комфорт-1М-1М"</v>
      </c>
      <c r="B2420" s="368"/>
      <c r="C2420" s="368"/>
      <c r="D2420" s="369"/>
      <c r="E2420" s="13">
        <v>3480</v>
      </c>
      <c r="F2420" s="14"/>
      <c r="G2420" s="14"/>
      <c r="H2420" s="14"/>
      <c r="I2420" s="14"/>
      <c r="J2420" s="14"/>
      <c r="K2420" s="14"/>
      <c r="L2420" s="14"/>
      <c r="M2420" s="14"/>
      <c r="N2420" s="14"/>
      <c r="O2420" s="14"/>
      <c r="P2420" s="14"/>
    </row>
    <row r="2421" spans="1:16" ht="52.15" customHeight="1" x14ac:dyDescent="0.2">
      <c r="A2421" s="367" t="str">
        <f t="shared" si="57"/>
        <v>Стойка оградительные с лентой</v>
      </c>
      <c r="B2421" s="368"/>
      <c r="C2421" s="368"/>
      <c r="D2421" s="369"/>
      <c r="E2421" s="13">
        <v>3481</v>
      </c>
      <c r="F2421" s="14"/>
      <c r="G2421" s="14"/>
      <c r="H2421" s="14"/>
      <c r="I2421" s="14"/>
      <c r="J2421" s="14"/>
      <c r="K2421" s="14"/>
      <c r="L2421" s="14"/>
      <c r="M2421" s="14"/>
      <c r="N2421" s="14"/>
      <c r="O2421" s="14"/>
      <c r="P2421" s="14"/>
    </row>
    <row r="2422" spans="1:16" ht="52.15" customHeight="1" x14ac:dyDescent="0.2">
      <c r="A2422" s="367" t="str">
        <f t="shared" si="57"/>
        <v>Бронежилет "Комфорт-1М-1М"</v>
      </c>
      <c r="B2422" s="368"/>
      <c r="C2422" s="368"/>
      <c r="D2422" s="369"/>
      <c r="E2422" s="13">
        <v>3482</v>
      </c>
      <c r="F2422" s="14"/>
      <c r="G2422" s="14"/>
      <c r="H2422" s="14"/>
      <c r="I2422" s="14"/>
      <c r="J2422" s="14"/>
      <c r="K2422" s="14"/>
      <c r="L2422" s="14"/>
      <c r="M2422" s="14"/>
      <c r="N2422" s="14"/>
      <c r="O2422" s="14"/>
      <c r="P2422" s="14"/>
    </row>
    <row r="2423" spans="1:16" ht="52.15" customHeight="1" x14ac:dyDescent="0.2">
      <c r="A2423" s="367" t="str">
        <f t="shared" si="57"/>
        <v>Бронежилет "Комфорт-1М-1М"</v>
      </c>
      <c r="B2423" s="368"/>
      <c r="C2423" s="368"/>
      <c r="D2423" s="369"/>
      <c r="E2423" s="13">
        <v>3483</v>
      </c>
      <c r="F2423" s="14"/>
      <c r="G2423" s="14"/>
      <c r="H2423" s="14"/>
      <c r="I2423" s="14"/>
      <c r="J2423" s="14"/>
      <c r="K2423" s="14"/>
      <c r="L2423" s="14"/>
      <c r="M2423" s="14"/>
      <c r="N2423" s="14"/>
      <c r="O2423" s="14"/>
      <c r="P2423" s="14"/>
    </row>
    <row r="2424" spans="1:16" ht="52.15" customHeight="1" x14ac:dyDescent="0.2">
      <c r="A2424" s="367" t="str">
        <f t="shared" si="57"/>
        <v>Бронежилет "Комфорт-1М-1М"</v>
      </c>
      <c r="B2424" s="368"/>
      <c r="C2424" s="368"/>
      <c r="D2424" s="369"/>
      <c r="E2424" s="13">
        <v>3484</v>
      </c>
      <c r="F2424" s="14"/>
      <c r="G2424" s="14"/>
      <c r="H2424" s="14"/>
      <c r="I2424" s="14"/>
      <c r="J2424" s="14"/>
      <c r="K2424" s="14"/>
      <c r="L2424" s="14"/>
      <c r="M2424" s="14"/>
      <c r="N2424" s="14"/>
      <c r="O2424" s="14"/>
      <c r="P2424" s="14"/>
    </row>
    <row r="2425" spans="1:16" ht="52.15" customHeight="1" x14ac:dyDescent="0.2">
      <c r="A2425" s="367" t="str">
        <f t="shared" si="57"/>
        <v>Бронежилет "Комфорт-1М-1М"</v>
      </c>
      <c r="B2425" s="368"/>
      <c r="C2425" s="368"/>
      <c r="D2425" s="369"/>
      <c r="E2425" s="13">
        <v>3485</v>
      </c>
      <c r="F2425" s="14"/>
      <c r="G2425" s="14"/>
      <c r="H2425" s="14"/>
      <c r="I2425" s="14"/>
      <c r="J2425" s="14"/>
      <c r="K2425" s="14"/>
      <c r="L2425" s="14"/>
      <c r="M2425" s="14"/>
      <c r="N2425" s="14"/>
      <c r="O2425" s="14"/>
      <c r="P2425" s="14"/>
    </row>
    <row r="2426" spans="1:16" ht="52.15" customHeight="1" x14ac:dyDescent="0.2">
      <c r="A2426" s="367" t="str">
        <f t="shared" si="57"/>
        <v>холодильник Бирюса-10</v>
      </c>
      <c r="B2426" s="368"/>
      <c r="C2426" s="368"/>
      <c r="D2426" s="369"/>
      <c r="E2426" s="13">
        <v>3486</v>
      </c>
      <c r="F2426" s="14"/>
      <c r="G2426" s="14"/>
      <c r="H2426" s="14"/>
      <c r="I2426" s="14"/>
      <c r="J2426" s="14"/>
      <c r="K2426" s="14"/>
      <c r="L2426" s="14"/>
      <c r="M2426" s="14"/>
      <c r="N2426" s="14"/>
      <c r="O2426" s="14"/>
      <c r="P2426" s="14"/>
    </row>
    <row r="2427" spans="1:16" ht="52.15" customHeight="1" x14ac:dyDescent="0.2">
      <c r="A2427" s="367" t="str">
        <f t="shared" si="57"/>
        <v>Бронежилет "Комфорт-1М-1М"</v>
      </c>
      <c r="B2427" s="368"/>
      <c r="C2427" s="368"/>
      <c r="D2427" s="369"/>
      <c r="E2427" s="13">
        <v>3487</v>
      </c>
      <c r="F2427" s="14"/>
      <c r="G2427" s="14"/>
      <c r="H2427" s="14"/>
      <c r="I2427" s="14"/>
      <c r="J2427" s="14"/>
      <c r="K2427" s="14"/>
      <c r="L2427" s="14"/>
      <c r="M2427" s="14"/>
      <c r="N2427" s="14"/>
      <c r="O2427" s="14"/>
      <c r="P2427" s="14"/>
    </row>
    <row r="2428" spans="1:16" ht="52.15" customHeight="1" x14ac:dyDescent="0.2">
      <c r="A2428" s="367" t="str">
        <f t="shared" si="57"/>
        <v>Бронежилет "Комфорт-1М-1М"</v>
      </c>
      <c r="B2428" s="368"/>
      <c r="C2428" s="368"/>
      <c r="D2428" s="369"/>
      <c r="E2428" s="13">
        <v>3488</v>
      </c>
      <c r="F2428" s="14"/>
      <c r="G2428" s="14"/>
      <c r="H2428" s="14"/>
      <c r="I2428" s="14"/>
      <c r="J2428" s="14"/>
      <c r="K2428" s="14"/>
      <c r="L2428" s="14"/>
      <c r="M2428" s="14"/>
      <c r="N2428" s="14"/>
      <c r="O2428" s="14"/>
      <c r="P2428" s="14"/>
    </row>
    <row r="2429" spans="1:16" ht="52.15" customHeight="1" x14ac:dyDescent="0.2">
      <c r="A2429" s="367" t="str">
        <f t="shared" si="57"/>
        <v>Бронежилет "Комфорт-1М-1М"</v>
      </c>
      <c r="B2429" s="368"/>
      <c r="C2429" s="368"/>
      <c r="D2429" s="369"/>
      <c r="E2429" s="13">
        <v>3489</v>
      </c>
      <c r="F2429" s="14"/>
      <c r="G2429" s="14"/>
      <c r="H2429" s="14"/>
      <c r="I2429" s="14"/>
      <c r="J2429" s="14"/>
      <c r="K2429" s="14"/>
      <c r="L2429" s="14"/>
      <c r="M2429" s="14"/>
      <c r="N2429" s="14"/>
      <c r="O2429" s="14"/>
      <c r="P2429" s="14"/>
    </row>
    <row r="2430" spans="1:16" ht="52.15" customHeight="1" x14ac:dyDescent="0.2">
      <c r="A2430" s="367" t="str">
        <f t="shared" si="57"/>
        <v>Удлинитель СВЕТОЗАР электр с заземлением</v>
      </c>
      <c r="B2430" s="368"/>
      <c r="C2430" s="368"/>
      <c r="D2430" s="369"/>
      <c r="E2430" s="13">
        <v>3490</v>
      </c>
      <c r="F2430" s="14"/>
      <c r="G2430" s="14"/>
      <c r="H2430" s="14"/>
      <c r="I2430" s="14"/>
      <c r="J2430" s="14"/>
      <c r="K2430" s="14"/>
      <c r="L2430" s="14"/>
      <c r="M2430" s="14"/>
      <c r="N2430" s="14"/>
      <c r="O2430" s="14"/>
      <c r="P2430" s="14"/>
    </row>
    <row r="2431" spans="1:16" ht="52.15" customHeight="1" x14ac:dyDescent="0.2">
      <c r="A2431" s="367" t="str">
        <f t="shared" si="57"/>
        <v>Бронежилет "Комфорт-1М-1М"</v>
      </c>
      <c r="B2431" s="368"/>
      <c r="C2431" s="368"/>
      <c r="D2431" s="369"/>
      <c r="E2431" s="13">
        <v>3491</v>
      </c>
      <c r="F2431" s="14"/>
      <c r="G2431" s="14"/>
      <c r="H2431" s="14"/>
      <c r="I2431" s="14"/>
      <c r="J2431" s="14"/>
      <c r="K2431" s="14"/>
      <c r="L2431" s="14"/>
      <c r="M2431" s="14"/>
      <c r="N2431" s="14"/>
      <c r="O2431" s="14"/>
      <c r="P2431" s="14"/>
    </row>
    <row r="2432" spans="1:16" ht="52.15" customHeight="1" x14ac:dyDescent="0.2">
      <c r="A2432" s="367" t="str">
        <f t="shared" si="57"/>
        <v>Бронежилет "Комфорт-1М-1М"</v>
      </c>
      <c r="B2432" s="368"/>
      <c r="C2432" s="368"/>
      <c r="D2432" s="369"/>
      <c r="E2432" s="13">
        <v>3492</v>
      </c>
      <c r="F2432" s="14"/>
      <c r="G2432" s="14"/>
      <c r="H2432" s="14"/>
      <c r="I2432" s="14"/>
      <c r="J2432" s="14"/>
      <c r="K2432" s="14"/>
      <c r="L2432" s="14"/>
      <c r="M2432" s="14"/>
      <c r="N2432" s="14"/>
      <c r="O2432" s="14"/>
      <c r="P2432" s="14"/>
    </row>
    <row r="2433" spans="1:16" ht="52.15" customHeight="1" x14ac:dyDescent="0.2">
      <c r="A2433" s="367" t="str">
        <f t="shared" si="57"/>
        <v>Стойка оградительные с лентой</v>
      </c>
      <c r="B2433" s="368"/>
      <c r="C2433" s="368"/>
      <c r="D2433" s="369"/>
      <c r="E2433" s="13">
        <v>3493</v>
      </c>
      <c r="F2433" s="14"/>
      <c r="G2433" s="14"/>
      <c r="H2433" s="14"/>
      <c r="I2433" s="14"/>
      <c r="J2433" s="14"/>
      <c r="K2433" s="14"/>
      <c r="L2433" s="14"/>
      <c r="M2433" s="14"/>
      <c r="N2433" s="14"/>
      <c r="O2433" s="14"/>
      <c r="P2433" s="14"/>
    </row>
    <row r="2434" spans="1:16" ht="52.15" customHeight="1" x14ac:dyDescent="0.2">
      <c r="A2434" s="367" t="str">
        <f t="shared" si="57"/>
        <v>Бронежилет "Комфорт-1М-1М"</v>
      </c>
      <c r="B2434" s="368"/>
      <c r="C2434" s="368"/>
      <c r="D2434" s="369"/>
      <c r="E2434" s="13">
        <v>3494</v>
      </c>
      <c r="F2434" s="14"/>
      <c r="G2434" s="14"/>
      <c r="H2434" s="14"/>
      <c r="I2434" s="14"/>
      <c r="J2434" s="14"/>
      <c r="K2434" s="14"/>
      <c r="L2434" s="14"/>
      <c r="M2434" s="14"/>
      <c r="N2434" s="14"/>
      <c r="O2434" s="14"/>
      <c r="P2434" s="14"/>
    </row>
    <row r="2435" spans="1:16" ht="52.15" customHeight="1" x14ac:dyDescent="0.2">
      <c r="A2435" s="367" t="str">
        <f t="shared" ref="A2435:A2498" si="58">A875</f>
        <v>Бронежилет "Комфорт-1М-1М"</v>
      </c>
      <c r="B2435" s="368"/>
      <c r="C2435" s="368"/>
      <c r="D2435" s="369"/>
      <c r="E2435" s="13">
        <v>3495</v>
      </c>
      <c r="F2435" s="14"/>
      <c r="G2435" s="14"/>
      <c r="H2435" s="14"/>
      <c r="I2435" s="14"/>
      <c r="J2435" s="14"/>
      <c r="K2435" s="14"/>
      <c r="L2435" s="14"/>
      <c r="M2435" s="14"/>
      <c r="N2435" s="14"/>
      <c r="O2435" s="14"/>
      <c r="P2435" s="14"/>
    </row>
    <row r="2436" spans="1:16" ht="52.15" customHeight="1" x14ac:dyDescent="0.2">
      <c r="A2436" s="367" t="str">
        <f t="shared" si="58"/>
        <v>Бронежилет "Комфорт-1М-1М"</v>
      </c>
      <c r="B2436" s="368"/>
      <c r="C2436" s="368"/>
      <c r="D2436" s="369"/>
      <c r="E2436" s="13">
        <v>3496</v>
      </c>
      <c r="F2436" s="14"/>
      <c r="G2436" s="14"/>
      <c r="H2436" s="14"/>
      <c r="I2436" s="14"/>
      <c r="J2436" s="14"/>
      <c r="K2436" s="14"/>
      <c r="L2436" s="14"/>
      <c r="M2436" s="14"/>
      <c r="N2436" s="14"/>
      <c r="O2436" s="14"/>
      <c r="P2436" s="14"/>
    </row>
    <row r="2437" spans="1:16" ht="52.15" customHeight="1" x14ac:dyDescent="0.2">
      <c r="A2437" s="367" t="str">
        <f t="shared" si="58"/>
        <v>Комплект игрока для игры в пейнтбол</v>
      </c>
      <c r="B2437" s="368"/>
      <c r="C2437" s="368"/>
      <c r="D2437" s="369"/>
      <c r="E2437" s="13">
        <v>3497</v>
      </c>
      <c r="F2437" s="14"/>
      <c r="G2437" s="14"/>
      <c r="H2437" s="14"/>
      <c r="I2437" s="14"/>
      <c r="J2437" s="14"/>
      <c r="K2437" s="14"/>
      <c r="L2437" s="14"/>
      <c r="M2437" s="14"/>
      <c r="N2437" s="14"/>
      <c r="O2437" s="14"/>
      <c r="P2437" s="14"/>
    </row>
    <row r="2438" spans="1:16" ht="52.15" customHeight="1" x14ac:dyDescent="0.2">
      <c r="A2438" s="367" t="str">
        <f t="shared" si="58"/>
        <v>Комплект игрока для игры в пейнтбол</v>
      </c>
      <c r="B2438" s="368"/>
      <c r="C2438" s="368"/>
      <c r="D2438" s="369"/>
      <c r="E2438" s="13">
        <v>3498</v>
      </c>
      <c r="F2438" s="14"/>
      <c r="G2438" s="14"/>
      <c r="H2438" s="14"/>
      <c r="I2438" s="14"/>
      <c r="J2438" s="14"/>
      <c r="K2438" s="14"/>
      <c r="L2438" s="14"/>
      <c r="M2438" s="14"/>
      <c r="N2438" s="14"/>
      <c r="O2438" s="14"/>
      <c r="P2438" s="14"/>
    </row>
    <row r="2439" spans="1:16" ht="52.15" customHeight="1" x14ac:dyDescent="0.2">
      <c r="A2439" s="367" t="str">
        <f t="shared" si="58"/>
        <v>Комплект игрока для игры в пейнтбол</v>
      </c>
      <c r="B2439" s="368"/>
      <c r="C2439" s="368"/>
      <c r="D2439" s="369"/>
      <c r="E2439" s="13">
        <v>3499</v>
      </c>
      <c r="F2439" s="14"/>
      <c r="G2439" s="14"/>
      <c r="H2439" s="14"/>
      <c r="I2439" s="14"/>
      <c r="J2439" s="14"/>
      <c r="K2439" s="14"/>
      <c r="L2439" s="14"/>
      <c r="M2439" s="14"/>
      <c r="N2439" s="14"/>
      <c r="O2439" s="14"/>
      <c r="P2439" s="14"/>
    </row>
    <row r="2440" spans="1:16" ht="52.15" customHeight="1" x14ac:dyDescent="0.2">
      <c r="A2440" s="367" t="str">
        <f t="shared" si="58"/>
        <v>Комплект игрока для игры в пейнтбол</v>
      </c>
      <c r="B2440" s="368"/>
      <c r="C2440" s="368"/>
      <c r="D2440" s="369"/>
      <c r="E2440" s="13">
        <v>3500</v>
      </c>
      <c r="F2440" s="14"/>
      <c r="G2440" s="14"/>
      <c r="H2440" s="14"/>
      <c r="I2440" s="14"/>
      <c r="J2440" s="14"/>
      <c r="K2440" s="14"/>
      <c r="L2440" s="14"/>
      <c r="M2440" s="14"/>
      <c r="N2440" s="14"/>
      <c r="O2440" s="14"/>
      <c r="P2440" s="14"/>
    </row>
    <row r="2441" spans="1:16" ht="52.15" customHeight="1" x14ac:dyDescent="0.2">
      <c r="A2441" s="367" t="str">
        <f t="shared" si="58"/>
        <v>Комплект игрока для игры в пейнтбол</v>
      </c>
      <c r="B2441" s="368"/>
      <c r="C2441" s="368"/>
      <c r="D2441" s="369"/>
      <c r="E2441" s="13">
        <v>3501</v>
      </c>
      <c r="F2441" s="14"/>
      <c r="G2441" s="14"/>
      <c r="H2441" s="14"/>
      <c r="I2441" s="14"/>
      <c r="J2441" s="14"/>
      <c r="K2441" s="14"/>
      <c r="L2441" s="14"/>
      <c r="M2441" s="14"/>
      <c r="N2441" s="14"/>
      <c r="O2441" s="14"/>
      <c r="P2441" s="14"/>
    </row>
    <row r="2442" spans="1:16" ht="52.15" customHeight="1" x14ac:dyDescent="0.2">
      <c r="A2442" s="367" t="str">
        <f t="shared" si="58"/>
        <v>Комплект игрока для игры в пейнтбол</v>
      </c>
      <c r="B2442" s="368"/>
      <c r="C2442" s="368"/>
      <c r="D2442" s="369"/>
      <c r="E2442" s="13">
        <v>3502</v>
      </c>
      <c r="F2442" s="14"/>
      <c r="G2442" s="14"/>
      <c r="H2442" s="14"/>
      <c r="I2442" s="14"/>
      <c r="J2442" s="14"/>
      <c r="K2442" s="14"/>
      <c r="L2442" s="14"/>
      <c r="M2442" s="14"/>
      <c r="N2442" s="14"/>
      <c r="O2442" s="14"/>
      <c r="P2442" s="14"/>
    </row>
    <row r="2443" spans="1:16" ht="52.15" customHeight="1" x14ac:dyDescent="0.2">
      <c r="A2443" s="367" t="str">
        <f t="shared" si="58"/>
        <v>Комплект игрока для игры в пейнтбол</v>
      </c>
      <c r="B2443" s="368"/>
      <c r="C2443" s="368"/>
      <c r="D2443" s="369"/>
      <c r="E2443" s="13">
        <v>3503</v>
      </c>
      <c r="F2443" s="14"/>
      <c r="G2443" s="14"/>
      <c r="H2443" s="14"/>
      <c r="I2443" s="14"/>
      <c r="J2443" s="14"/>
      <c r="K2443" s="14"/>
      <c r="L2443" s="14"/>
      <c r="M2443" s="14"/>
      <c r="N2443" s="14"/>
      <c r="O2443" s="14"/>
      <c r="P2443" s="14"/>
    </row>
    <row r="2444" spans="1:16" ht="52.15" customHeight="1" x14ac:dyDescent="0.2">
      <c r="A2444" s="367" t="str">
        <f t="shared" si="58"/>
        <v>Комплект игрока для игры в пейнтбол</v>
      </c>
      <c r="B2444" s="368"/>
      <c r="C2444" s="368"/>
      <c r="D2444" s="369"/>
      <c r="E2444" s="13">
        <v>3504</v>
      </c>
      <c r="F2444" s="14"/>
      <c r="G2444" s="14"/>
      <c r="H2444" s="14"/>
      <c r="I2444" s="14"/>
      <c r="J2444" s="14"/>
      <c r="K2444" s="14"/>
      <c r="L2444" s="14"/>
      <c r="M2444" s="14"/>
      <c r="N2444" s="14"/>
      <c r="O2444" s="14"/>
      <c r="P2444" s="14"/>
    </row>
    <row r="2445" spans="1:16" ht="52.15" customHeight="1" x14ac:dyDescent="0.2">
      <c r="A2445" s="367" t="str">
        <f t="shared" si="58"/>
        <v>Комплект игрока для игры в пейнтбол</v>
      </c>
      <c r="B2445" s="368"/>
      <c r="C2445" s="368"/>
      <c r="D2445" s="369"/>
      <c r="E2445" s="13">
        <v>3505</v>
      </c>
      <c r="F2445" s="14"/>
      <c r="G2445" s="14"/>
      <c r="H2445" s="14"/>
      <c r="I2445" s="14"/>
      <c r="J2445" s="14"/>
      <c r="K2445" s="14"/>
      <c r="L2445" s="14"/>
      <c r="M2445" s="14"/>
      <c r="N2445" s="14"/>
      <c r="O2445" s="14"/>
      <c r="P2445" s="14"/>
    </row>
    <row r="2446" spans="1:16" ht="52.15" customHeight="1" x14ac:dyDescent="0.2">
      <c r="A2446" s="367" t="str">
        <f t="shared" si="58"/>
        <v>Комплект игрока для игры в пейнтбол</v>
      </c>
      <c r="B2446" s="368"/>
      <c r="C2446" s="368"/>
      <c r="D2446" s="369"/>
      <c r="E2446" s="13">
        <v>3506</v>
      </c>
      <c r="F2446" s="14"/>
      <c r="G2446" s="14"/>
      <c r="H2446" s="14"/>
      <c r="I2446" s="14"/>
      <c r="J2446" s="14"/>
      <c r="K2446" s="14"/>
      <c r="L2446" s="14"/>
      <c r="M2446" s="14"/>
      <c r="N2446" s="14"/>
      <c r="O2446" s="14"/>
      <c r="P2446" s="14"/>
    </row>
    <row r="2447" spans="1:16" ht="52.15" customHeight="1" x14ac:dyDescent="0.2">
      <c r="A2447" s="367" t="str">
        <f t="shared" si="58"/>
        <v>Комплект игрока для игры в пейнтбол</v>
      </c>
      <c r="B2447" s="368"/>
      <c r="C2447" s="368"/>
      <c r="D2447" s="369"/>
      <c r="E2447" s="13">
        <v>3507</v>
      </c>
      <c r="F2447" s="14"/>
      <c r="G2447" s="14"/>
      <c r="H2447" s="14"/>
      <c r="I2447" s="14"/>
      <c r="J2447" s="14"/>
      <c r="K2447" s="14"/>
      <c r="L2447" s="14"/>
      <c r="M2447" s="14"/>
      <c r="N2447" s="14"/>
      <c r="O2447" s="14"/>
      <c r="P2447" s="14"/>
    </row>
    <row r="2448" spans="1:16" ht="52.15" customHeight="1" x14ac:dyDescent="0.2">
      <c r="A2448" s="367" t="str">
        <f t="shared" si="58"/>
        <v>Комплект игрока для игры в пейнтбол</v>
      </c>
      <c r="B2448" s="368"/>
      <c r="C2448" s="368"/>
      <c r="D2448" s="369"/>
      <c r="E2448" s="13">
        <v>3508</v>
      </c>
      <c r="F2448" s="14"/>
      <c r="G2448" s="14"/>
      <c r="H2448" s="14"/>
      <c r="I2448" s="14"/>
      <c r="J2448" s="14"/>
      <c r="K2448" s="14"/>
      <c r="L2448" s="14"/>
      <c r="M2448" s="14"/>
      <c r="N2448" s="14"/>
      <c r="O2448" s="14"/>
      <c r="P2448" s="14"/>
    </row>
    <row r="2449" spans="1:16" ht="52.15" customHeight="1" x14ac:dyDescent="0.2">
      <c r="A2449" s="367" t="str">
        <f t="shared" si="58"/>
        <v>Комплект игрока для игры в пейнтбол</v>
      </c>
      <c r="B2449" s="368"/>
      <c r="C2449" s="368"/>
      <c r="D2449" s="369"/>
      <c r="E2449" s="13">
        <v>3509</v>
      </c>
      <c r="F2449" s="14"/>
      <c r="G2449" s="14"/>
      <c r="H2449" s="14"/>
      <c r="I2449" s="14"/>
      <c r="J2449" s="14"/>
      <c r="K2449" s="14"/>
      <c r="L2449" s="14"/>
      <c r="M2449" s="14"/>
      <c r="N2449" s="14"/>
      <c r="O2449" s="14"/>
      <c r="P2449" s="14"/>
    </row>
    <row r="2450" spans="1:16" ht="52.15" customHeight="1" x14ac:dyDescent="0.2">
      <c r="A2450" s="367" t="str">
        <f t="shared" si="58"/>
        <v>Тумба т11</v>
      </c>
      <c r="B2450" s="368"/>
      <c r="C2450" s="368"/>
      <c r="D2450" s="369"/>
      <c r="E2450" s="13">
        <v>3510</v>
      </c>
      <c r="F2450" s="14"/>
      <c r="G2450" s="14"/>
      <c r="H2450" s="14"/>
      <c r="I2450" s="14"/>
      <c r="J2450" s="14"/>
      <c r="K2450" s="14"/>
      <c r="L2450" s="14"/>
      <c r="M2450" s="14"/>
      <c r="N2450" s="14"/>
      <c r="O2450" s="14"/>
      <c r="P2450" s="14"/>
    </row>
    <row r="2451" spans="1:16" ht="52.15" customHeight="1" x14ac:dyDescent="0.2">
      <c r="A2451" s="367" t="str">
        <f t="shared" si="58"/>
        <v>Тренажер для проведения реанимационных мероприятий (Т12  Максим III-01</v>
      </c>
      <c r="B2451" s="368"/>
      <c r="C2451" s="368"/>
      <c r="D2451" s="369"/>
      <c r="E2451" s="13">
        <v>3511</v>
      </c>
      <c r="F2451" s="14"/>
      <c r="G2451" s="14"/>
      <c r="H2451" s="14"/>
      <c r="I2451" s="14"/>
      <c r="J2451" s="14"/>
      <c r="K2451" s="14"/>
      <c r="L2451" s="14"/>
      <c r="M2451" s="14"/>
      <c r="N2451" s="14"/>
      <c r="O2451" s="14"/>
      <c r="P2451" s="14"/>
    </row>
    <row r="2452" spans="1:16" ht="52.15" customHeight="1" x14ac:dyDescent="0.2">
      <c r="A2452" s="367" t="str">
        <f t="shared" si="58"/>
        <v>Бронежилет "Комфорт-1М-1М"</v>
      </c>
      <c r="B2452" s="368"/>
      <c r="C2452" s="368"/>
      <c r="D2452" s="369"/>
      <c r="E2452" s="13">
        <v>3512</v>
      </c>
      <c r="F2452" s="14"/>
      <c r="G2452" s="14"/>
      <c r="H2452" s="14"/>
      <c r="I2452" s="14"/>
      <c r="J2452" s="14"/>
      <c r="K2452" s="14"/>
      <c r="L2452" s="14"/>
      <c r="M2452" s="14"/>
      <c r="N2452" s="14"/>
      <c r="O2452" s="14"/>
      <c r="P2452" s="14"/>
    </row>
    <row r="2453" spans="1:16" ht="52.15" customHeight="1" x14ac:dyDescent="0.2">
      <c r="A2453" s="367" t="str">
        <f t="shared" si="58"/>
        <v>Беседка Пикник 1</v>
      </c>
      <c r="B2453" s="368"/>
      <c r="C2453" s="368"/>
      <c r="D2453" s="369"/>
      <c r="E2453" s="13">
        <v>3513</v>
      </c>
      <c r="F2453" s="14"/>
      <c r="G2453" s="14"/>
      <c r="H2453" s="14"/>
      <c r="I2453" s="14"/>
      <c r="J2453" s="14"/>
      <c r="K2453" s="14"/>
      <c r="L2453" s="14"/>
      <c r="M2453" s="14"/>
      <c r="N2453" s="14"/>
      <c r="O2453" s="14"/>
      <c r="P2453" s="14"/>
    </row>
    <row r="2454" spans="1:16" ht="52.15" customHeight="1" x14ac:dyDescent="0.2">
      <c r="A2454" s="367" t="str">
        <f t="shared" si="58"/>
        <v>Беседка Пикник 2</v>
      </c>
      <c r="B2454" s="368"/>
      <c r="C2454" s="368"/>
      <c r="D2454" s="369"/>
      <c r="E2454" s="13">
        <v>3514</v>
      </c>
      <c r="F2454" s="14"/>
      <c r="G2454" s="14"/>
      <c r="H2454" s="14"/>
      <c r="I2454" s="14"/>
      <c r="J2454" s="14"/>
      <c r="K2454" s="14"/>
      <c r="L2454" s="14"/>
      <c r="M2454" s="14"/>
      <c r="N2454" s="14"/>
      <c r="O2454" s="14"/>
      <c r="P2454" s="14"/>
    </row>
    <row r="2455" spans="1:16" ht="52.15" customHeight="1" x14ac:dyDescent="0.2">
      <c r="A2455" s="367" t="str">
        <f t="shared" si="58"/>
        <v>Бронежилет "Комфорт-1М-1М"</v>
      </c>
      <c r="B2455" s="368"/>
      <c r="C2455" s="368"/>
      <c r="D2455" s="369"/>
      <c r="E2455" s="13">
        <v>3515</v>
      </c>
      <c r="F2455" s="14"/>
      <c r="G2455" s="14"/>
      <c r="H2455" s="14"/>
      <c r="I2455" s="14"/>
      <c r="J2455" s="14"/>
      <c r="K2455" s="14"/>
      <c r="L2455" s="14"/>
      <c r="M2455" s="14"/>
      <c r="N2455" s="14"/>
      <c r="O2455" s="14"/>
      <c r="P2455" s="14"/>
    </row>
    <row r="2456" spans="1:16" ht="52.15" customHeight="1" x14ac:dyDescent="0.2">
      <c r="A2456" s="367" t="str">
        <f t="shared" si="58"/>
        <v>Бронежилет "Комфорт-1М-1М"</v>
      </c>
      <c r="B2456" s="368"/>
      <c r="C2456" s="368"/>
      <c r="D2456" s="369"/>
      <c r="E2456" s="13">
        <v>3516</v>
      </c>
      <c r="F2456" s="14"/>
      <c r="G2456" s="14"/>
      <c r="H2456" s="14"/>
      <c r="I2456" s="14"/>
      <c r="J2456" s="14"/>
      <c r="K2456" s="14"/>
      <c r="L2456" s="14"/>
      <c r="M2456" s="14"/>
      <c r="N2456" s="14"/>
      <c r="O2456" s="14"/>
      <c r="P2456" s="14"/>
    </row>
    <row r="2457" spans="1:16" ht="52.15" customHeight="1" x14ac:dyDescent="0.2">
      <c r="A2457" s="367" t="str">
        <f t="shared" si="58"/>
        <v>Бронежилет "Комфорт-1М-1М"</v>
      </c>
      <c r="B2457" s="368"/>
      <c r="C2457" s="368"/>
      <c r="D2457" s="369"/>
      <c r="E2457" s="13">
        <v>3517</v>
      </c>
      <c r="F2457" s="14"/>
      <c r="G2457" s="14"/>
      <c r="H2457" s="14"/>
      <c r="I2457" s="14"/>
      <c r="J2457" s="14"/>
      <c r="K2457" s="14"/>
      <c r="L2457" s="14"/>
      <c r="M2457" s="14"/>
      <c r="N2457" s="14"/>
      <c r="O2457" s="14"/>
      <c r="P2457" s="14"/>
    </row>
    <row r="2458" spans="1:16" ht="52.15" customHeight="1" x14ac:dyDescent="0.2">
      <c r="A2458" s="367" t="str">
        <f t="shared" si="58"/>
        <v>Бронежилет "Комфорт-1М-1М"</v>
      </c>
      <c r="B2458" s="368"/>
      <c r="C2458" s="368"/>
      <c r="D2458" s="369"/>
      <c r="E2458" s="13">
        <v>3518</v>
      </c>
      <c r="F2458" s="14"/>
      <c r="G2458" s="14"/>
      <c r="H2458" s="14"/>
      <c r="I2458" s="14"/>
      <c r="J2458" s="14"/>
      <c r="K2458" s="14"/>
      <c r="L2458" s="14"/>
      <c r="M2458" s="14"/>
      <c r="N2458" s="14"/>
      <c r="O2458" s="14"/>
      <c r="P2458" s="14"/>
    </row>
    <row r="2459" spans="1:16" ht="52.15" customHeight="1" x14ac:dyDescent="0.2">
      <c r="A2459" s="367" t="str">
        <f t="shared" si="58"/>
        <v>Бронежилет "Комфорт-1М-1М"</v>
      </c>
      <c r="B2459" s="368"/>
      <c r="C2459" s="368"/>
      <c r="D2459" s="369"/>
      <c r="E2459" s="13">
        <v>3519</v>
      </c>
      <c r="F2459" s="14"/>
      <c r="G2459" s="14"/>
      <c r="H2459" s="14"/>
      <c r="I2459" s="14"/>
      <c r="J2459" s="14"/>
      <c r="K2459" s="14"/>
      <c r="L2459" s="14"/>
      <c r="M2459" s="14"/>
      <c r="N2459" s="14"/>
      <c r="O2459" s="14"/>
      <c r="P2459" s="14"/>
    </row>
    <row r="2460" spans="1:16" ht="52.15" customHeight="1" x14ac:dyDescent="0.2">
      <c r="A2460" s="367" t="str">
        <f t="shared" si="58"/>
        <v>Бронежилет "Комфорт-1М-1М"</v>
      </c>
      <c r="B2460" s="368"/>
      <c r="C2460" s="368"/>
      <c r="D2460" s="369"/>
      <c r="E2460" s="13">
        <v>3520</v>
      </c>
      <c r="F2460" s="14"/>
      <c r="G2460" s="14"/>
      <c r="H2460" s="14"/>
      <c r="I2460" s="14"/>
      <c r="J2460" s="14"/>
      <c r="K2460" s="14"/>
      <c r="L2460" s="14"/>
      <c r="M2460" s="14"/>
      <c r="N2460" s="14"/>
      <c r="O2460" s="14"/>
      <c r="P2460" s="14"/>
    </row>
    <row r="2461" spans="1:16" ht="52.15" customHeight="1" x14ac:dyDescent="0.2">
      <c r="A2461" s="367" t="str">
        <f t="shared" si="58"/>
        <v>Бронежилет "Комфорт-1М-1М"</v>
      </c>
      <c r="B2461" s="368"/>
      <c r="C2461" s="368"/>
      <c r="D2461" s="369"/>
      <c r="E2461" s="13">
        <v>3521</v>
      </c>
      <c r="F2461" s="14"/>
      <c r="G2461" s="14"/>
      <c r="H2461" s="14"/>
      <c r="I2461" s="14"/>
      <c r="J2461" s="14"/>
      <c r="K2461" s="14"/>
      <c r="L2461" s="14"/>
      <c r="M2461" s="14"/>
      <c r="N2461" s="14"/>
      <c r="O2461" s="14"/>
      <c r="P2461" s="14"/>
    </row>
    <row r="2462" spans="1:16" ht="52.15" customHeight="1" x14ac:dyDescent="0.2">
      <c r="A2462" s="367" t="str">
        <f t="shared" si="58"/>
        <v>Бронежилет "Комфорт-1М-1М"</v>
      </c>
      <c r="B2462" s="368"/>
      <c r="C2462" s="368"/>
      <c r="D2462" s="369"/>
      <c r="E2462" s="13">
        <v>3522</v>
      </c>
      <c r="F2462" s="14"/>
      <c r="G2462" s="14"/>
      <c r="H2462" s="14"/>
      <c r="I2462" s="14"/>
      <c r="J2462" s="14"/>
      <c r="K2462" s="14"/>
      <c r="L2462" s="14"/>
      <c r="M2462" s="14"/>
      <c r="N2462" s="14"/>
      <c r="O2462" s="14"/>
      <c r="P2462" s="14"/>
    </row>
    <row r="2463" spans="1:16" ht="52.15" customHeight="1" x14ac:dyDescent="0.2">
      <c r="A2463" s="367" t="str">
        <f t="shared" si="58"/>
        <v>Бронежилет "Комфорт-1М-1М"</v>
      </c>
      <c r="B2463" s="368"/>
      <c r="C2463" s="368"/>
      <c r="D2463" s="369"/>
      <c r="E2463" s="13">
        <v>3523</v>
      </c>
      <c r="F2463" s="14"/>
      <c r="G2463" s="14"/>
      <c r="H2463" s="14"/>
      <c r="I2463" s="14"/>
      <c r="J2463" s="14"/>
      <c r="K2463" s="14"/>
      <c r="L2463" s="14"/>
      <c r="M2463" s="14"/>
      <c r="N2463" s="14"/>
      <c r="O2463" s="14"/>
      <c r="P2463" s="14"/>
    </row>
    <row r="2464" spans="1:16" ht="52.15" customHeight="1" x14ac:dyDescent="0.2">
      <c r="A2464" s="367" t="str">
        <f t="shared" si="58"/>
        <v>Бронежилет "Комфорт-1М-1М"</v>
      </c>
      <c r="B2464" s="368"/>
      <c r="C2464" s="368"/>
      <c r="D2464" s="369"/>
      <c r="E2464" s="13">
        <v>3524</v>
      </c>
      <c r="F2464" s="14"/>
      <c r="G2464" s="14"/>
      <c r="H2464" s="14"/>
      <c r="I2464" s="14"/>
      <c r="J2464" s="14"/>
      <c r="K2464" s="14"/>
      <c r="L2464" s="14"/>
      <c r="M2464" s="14"/>
      <c r="N2464" s="14"/>
      <c r="O2464" s="14"/>
      <c r="P2464" s="14"/>
    </row>
    <row r="2465" spans="1:16" ht="52.15" customHeight="1" x14ac:dyDescent="0.2">
      <c r="A2465" s="367" t="str">
        <f t="shared" si="58"/>
        <v>Бронежилет "Комфорт-1М-1М"</v>
      </c>
      <c r="B2465" s="368"/>
      <c r="C2465" s="368"/>
      <c r="D2465" s="369"/>
      <c r="E2465" s="13">
        <v>3525</v>
      </c>
      <c r="F2465" s="14"/>
      <c r="G2465" s="14"/>
      <c r="H2465" s="14"/>
      <c r="I2465" s="14"/>
      <c r="J2465" s="14"/>
      <c r="K2465" s="14"/>
      <c r="L2465" s="14"/>
      <c r="M2465" s="14"/>
      <c r="N2465" s="14"/>
      <c r="O2465" s="14"/>
      <c r="P2465" s="14"/>
    </row>
    <row r="2466" spans="1:16" ht="52.15" customHeight="1" x14ac:dyDescent="0.2">
      <c r="A2466" s="367" t="str">
        <f t="shared" si="58"/>
        <v>Бронежилет "Комфорт-1М-1М"</v>
      </c>
      <c r="B2466" s="368"/>
      <c r="C2466" s="368"/>
      <c r="D2466" s="369"/>
      <c r="E2466" s="13">
        <v>3526</v>
      </c>
      <c r="F2466" s="14"/>
      <c r="G2466" s="14"/>
      <c r="H2466" s="14"/>
      <c r="I2466" s="14"/>
      <c r="J2466" s="14"/>
      <c r="K2466" s="14"/>
      <c r="L2466" s="14"/>
      <c r="M2466" s="14"/>
      <c r="N2466" s="14"/>
      <c r="O2466" s="14"/>
      <c r="P2466" s="14"/>
    </row>
    <row r="2467" spans="1:16" ht="52.15" customHeight="1" x14ac:dyDescent="0.2">
      <c r="A2467" s="367" t="str">
        <f t="shared" si="58"/>
        <v>Бронежилет "Комфорт-1М-1М"</v>
      </c>
      <c r="B2467" s="368"/>
      <c r="C2467" s="368"/>
      <c r="D2467" s="369"/>
      <c r="E2467" s="13">
        <v>3527</v>
      </c>
      <c r="F2467" s="14"/>
      <c r="G2467" s="14"/>
      <c r="H2467" s="14"/>
      <c r="I2467" s="14"/>
      <c r="J2467" s="14"/>
      <c r="K2467" s="14"/>
      <c r="L2467" s="14"/>
      <c r="M2467" s="14"/>
      <c r="N2467" s="14"/>
      <c r="O2467" s="14"/>
      <c r="P2467" s="14"/>
    </row>
    <row r="2468" spans="1:16" ht="52.15" customHeight="1" x14ac:dyDescent="0.2">
      <c r="A2468" s="367" t="str">
        <f t="shared" si="58"/>
        <v>Прямой зонтичный стенд JUST Up 3х3 Velcro, 3х3 секции</v>
      </c>
      <c r="B2468" s="368"/>
      <c r="C2468" s="368"/>
      <c r="D2468" s="369"/>
      <c r="E2468" s="13">
        <v>3528</v>
      </c>
      <c r="F2468" s="14"/>
      <c r="G2468" s="14"/>
      <c r="H2468" s="14"/>
      <c r="I2468" s="14"/>
      <c r="J2468" s="14"/>
      <c r="K2468" s="14"/>
      <c r="L2468" s="14"/>
      <c r="M2468" s="14"/>
      <c r="N2468" s="14"/>
      <c r="O2468" s="14"/>
      <c r="P2468" s="14"/>
    </row>
    <row r="2469" spans="1:16" ht="52.15" customHeight="1" x14ac:dyDescent="0.2">
      <c r="A2469" s="367" t="str">
        <f t="shared" si="58"/>
        <v>Рольставни</v>
      </c>
      <c r="B2469" s="368"/>
      <c r="C2469" s="368"/>
      <c r="D2469" s="369"/>
      <c r="E2469" s="13">
        <v>3529</v>
      </c>
      <c r="F2469" s="14"/>
      <c r="G2469" s="14"/>
      <c r="H2469" s="14"/>
      <c r="I2469" s="14"/>
      <c r="J2469" s="14"/>
      <c r="K2469" s="14"/>
      <c r="L2469" s="14"/>
      <c r="M2469" s="14"/>
      <c r="N2469" s="14"/>
      <c r="O2469" s="14"/>
      <c r="P2469" s="14"/>
    </row>
    <row r="2470" spans="1:16" ht="52.15" customHeight="1" x14ac:dyDescent="0.2">
      <c r="A2470" s="367" t="str">
        <f t="shared" si="58"/>
        <v>Стол,ЛДСП 22мм,цвет серый,титан,белый 3300*1000*750</v>
      </c>
      <c r="B2470" s="368"/>
      <c r="C2470" s="368"/>
      <c r="D2470" s="369"/>
      <c r="E2470" s="13">
        <v>3530</v>
      </c>
      <c r="F2470" s="14"/>
      <c r="G2470" s="14"/>
      <c r="H2470" s="14"/>
      <c r="I2470" s="14"/>
      <c r="J2470" s="14"/>
      <c r="K2470" s="14"/>
      <c r="L2470" s="14"/>
      <c r="M2470" s="14"/>
      <c r="N2470" s="14"/>
      <c r="O2470" s="14"/>
      <c r="P2470" s="14"/>
    </row>
    <row r="2471" spans="1:16" ht="52.15" customHeight="1" x14ac:dyDescent="0.2">
      <c r="A2471" s="367" t="str">
        <f t="shared" si="58"/>
        <v>Диван 3-х местный,черный(1700мм)</v>
      </c>
      <c r="B2471" s="368"/>
      <c r="C2471" s="368"/>
      <c r="D2471" s="369"/>
      <c r="E2471" s="13">
        <v>3531</v>
      </c>
      <c r="F2471" s="14"/>
      <c r="G2471" s="14"/>
      <c r="H2471" s="14"/>
      <c r="I2471" s="14"/>
      <c r="J2471" s="14"/>
      <c r="K2471" s="14"/>
      <c r="L2471" s="14"/>
      <c r="M2471" s="14"/>
      <c r="N2471" s="14"/>
      <c r="O2471" s="14"/>
      <c r="P2471" s="14"/>
    </row>
    <row r="2472" spans="1:16" ht="52.15" customHeight="1" x14ac:dyDescent="0.2">
      <c r="A2472" s="367" t="str">
        <f t="shared" si="58"/>
        <v>Диван 3-х местный,черный(1700мм)</v>
      </c>
      <c r="B2472" s="368"/>
      <c r="C2472" s="368"/>
      <c r="D2472" s="369"/>
      <c r="E2472" s="13">
        <v>3532</v>
      </c>
      <c r="F2472" s="14"/>
      <c r="G2472" s="14"/>
      <c r="H2472" s="14"/>
      <c r="I2472" s="14"/>
      <c r="J2472" s="14"/>
      <c r="K2472" s="14"/>
      <c r="L2472" s="14"/>
      <c r="M2472" s="14"/>
      <c r="N2472" s="14"/>
      <c r="O2472" s="14"/>
      <c r="P2472" s="14"/>
    </row>
    <row r="2473" spans="1:16" ht="52.15" customHeight="1" x14ac:dyDescent="0.2">
      <c r="A2473" s="367" t="str">
        <f t="shared" si="58"/>
        <v>Информационный стенд 2500*1500мм</v>
      </c>
      <c r="B2473" s="368"/>
      <c r="C2473" s="368"/>
      <c r="D2473" s="369"/>
      <c r="E2473" s="13">
        <v>3533</v>
      </c>
      <c r="F2473" s="14"/>
      <c r="G2473" s="14"/>
      <c r="H2473" s="14"/>
      <c r="I2473" s="14"/>
      <c r="J2473" s="14"/>
      <c r="K2473" s="14"/>
      <c r="L2473" s="14"/>
      <c r="M2473" s="14"/>
      <c r="N2473" s="14"/>
      <c r="O2473" s="14"/>
      <c r="P2473" s="14"/>
    </row>
    <row r="2474" spans="1:16" ht="52.15" customHeight="1" x14ac:dyDescent="0.2">
      <c r="A2474" s="367" t="str">
        <f t="shared" si="58"/>
        <v>Мешок силуэт тройной</v>
      </c>
      <c r="B2474" s="368"/>
      <c r="C2474" s="368"/>
      <c r="D2474" s="369"/>
      <c r="E2474" s="13">
        <v>3534</v>
      </c>
      <c r="F2474" s="14"/>
      <c r="G2474" s="14"/>
      <c r="H2474" s="14"/>
      <c r="I2474" s="14"/>
      <c r="J2474" s="14"/>
      <c r="K2474" s="14"/>
      <c r="L2474" s="14"/>
      <c r="M2474" s="14"/>
      <c r="N2474" s="14"/>
      <c r="O2474" s="14"/>
      <c r="P2474" s="14"/>
    </row>
    <row r="2475" spans="1:16" ht="52.15" customHeight="1" x14ac:dyDescent="0.2">
      <c r="A2475" s="367" t="str">
        <f t="shared" si="58"/>
        <v>Рыцарь (защитный комплект)</v>
      </c>
      <c r="B2475" s="368"/>
      <c r="C2475" s="368"/>
      <c r="D2475" s="369"/>
      <c r="E2475" s="13">
        <v>3535</v>
      </c>
      <c r="F2475" s="14"/>
      <c r="G2475" s="14"/>
      <c r="H2475" s="14"/>
      <c r="I2475" s="14"/>
      <c r="J2475" s="14"/>
      <c r="K2475" s="14"/>
      <c r="L2475" s="14"/>
      <c r="M2475" s="14"/>
      <c r="N2475" s="14"/>
      <c r="O2475" s="14"/>
      <c r="P2475" s="14"/>
    </row>
    <row r="2476" spans="1:16" ht="52.15" customHeight="1" x14ac:dyDescent="0.2">
      <c r="A2476" s="367" t="str">
        <f t="shared" si="58"/>
        <v>Бензопила 180С</v>
      </c>
      <c r="B2476" s="368"/>
      <c r="C2476" s="368"/>
      <c r="D2476" s="369"/>
      <c r="E2476" s="13">
        <v>3536</v>
      </c>
      <c r="F2476" s="14"/>
      <c r="G2476" s="14"/>
      <c r="H2476" s="14"/>
      <c r="I2476" s="14"/>
      <c r="J2476" s="14"/>
      <c r="K2476" s="14"/>
      <c r="L2476" s="14"/>
      <c r="M2476" s="14"/>
      <c r="N2476" s="14"/>
      <c r="O2476" s="14"/>
      <c r="P2476" s="14"/>
    </row>
    <row r="2477" spans="1:16" ht="52.15" customHeight="1" x14ac:dyDescent="0.2">
      <c r="A2477" s="367" t="str">
        <f t="shared" si="58"/>
        <v>Шатер Митек Пикник Люкс 6х3</v>
      </c>
      <c r="B2477" s="368"/>
      <c r="C2477" s="368"/>
      <c r="D2477" s="369"/>
      <c r="E2477" s="13">
        <v>3537</v>
      </c>
      <c r="F2477" s="14"/>
      <c r="G2477" s="14"/>
      <c r="H2477" s="14"/>
      <c r="I2477" s="14"/>
      <c r="J2477" s="14"/>
      <c r="K2477" s="14"/>
      <c r="L2477" s="14"/>
      <c r="M2477" s="14"/>
      <c r="N2477" s="14"/>
      <c r="O2477" s="14"/>
      <c r="P2477" s="14"/>
    </row>
    <row r="2478" spans="1:16" ht="52.15" customHeight="1" x14ac:dyDescent="0.2">
      <c r="A2478" s="367" t="str">
        <f t="shared" si="58"/>
        <v>Катамаран(в комплекте рамы,весла,спас.жилеты,каски,страховочные и чальные концы)</v>
      </c>
      <c r="B2478" s="368"/>
      <c r="C2478" s="368"/>
      <c r="D2478" s="369"/>
      <c r="E2478" s="13">
        <v>3538</v>
      </c>
      <c r="F2478" s="14"/>
      <c r="G2478" s="14"/>
      <c r="H2478" s="14"/>
      <c r="I2478" s="14"/>
      <c r="J2478" s="14"/>
      <c r="K2478" s="14"/>
      <c r="L2478" s="14"/>
      <c r="M2478" s="14"/>
      <c r="N2478" s="14"/>
      <c r="O2478" s="14"/>
      <c r="P2478" s="14"/>
    </row>
    <row r="2479" spans="1:16" ht="52.15" customHeight="1" x14ac:dyDescent="0.2">
      <c r="A2479" s="367" t="str">
        <f t="shared" si="58"/>
        <v>Нагнетатель воздуха для надувных фигур</v>
      </c>
      <c r="B2479" s="368"/>
      <c r="C2479" s="368"/>
      <c r="D2479" s="369"/>
      <c r="E2479" s="13">
        <v>3539</v>
      </c>
      <c r="F2479" s="14"/>
      <c r="G2479" s="14"/>
      <c r="H2479" s="14"/>
      <c r="I2479" s="14"/>
      <c r="J2479" s="14"/>
      <c r="K2479" s="14"/>
      <c r="L2479" s="14"/>
      <c r="M2479" s="14"/>
      <c r="N2479" s="14"/>
      <c r="O2479" s="14"/>
      <c r="P2479" s="14"/>
    </row>
    <row r="2480" spans="1:16" ht="52.15" customHeight="1" x14ac:dyDescent="0.2">
      <c r="A2480" s="367" t="str">
        <f t="shared" si="58"/>
        <v>Шатер Митек Пикник Люкс 3х3</v>
      </c>
      <c r="B2480" s="368"/>
      <c r="C2480" s="368"/>
      <c r="D2480" s="369"/>
      <c r="E2480" s="13">
        <v>3540</v>
      </c>
      <c r="F2480" s="14"/>
      <c r="G2480" s="14"/>
      <c r="H2480" s="14"/>
      <c r="I2480" s="14"/>
      <c r="J2480" s="14"/>
      <c r="K2480" s="14"/>
      <c r="L2480" s="14"/>
      <c r="M2480" s="14"/>
      <c r="N2480" s="14"/>
      <c r="O2480" s="14"/>
      <c r="P2480" s="14"/>
    </row>
    <row r="2481" spans="1:16" ht="52.15" customHeight="1" x14ac:dyDescent="0.2">
      <c r="A2481" s="367" t="str">
        <f t="shared" si="58"/>
        <v>Прямой зонтичный стенд JUST Up 3х3 Velcro, 3х3 секции</v>
      </c>
      <c r="B2481" s="368"/>
      <c r="C2481" s="368"/>
      <c r="D2481" s="369"/>
      <c r="E2481" s="13">
        <v>3541</v>
      </c>
      <c r="F2481" s="14"/>
      <c r="G2481" s="14"/>
      <c r="H2481" s="14"/>
      <c r="I2481" s="14"/>
      <c r="J2481" s="14"/>
      <c r="K2481" s="14"/>
      <c r="L2481" s="14"/>
      <c r="M2481" s="14"/>
      <c r="N2481" s="14"/>
      <c r="O2481" s="14"/>
      <c r="P2481" s="14"/>
    </row>
    <row r="2482" spans="1:16" ht="52.15" customHeight="1" x14ac:dyDescent="0.2">
      <c r="A2482" s="367" t="str">
        <f t="shared" si="58"/>
        <v>Катамаран(в комплекте рамы,весла,спас.жилеты,каски,страховочные и чальные концы)</v>
      </c>
      <c r="B2482" s="368"/>
      <c r="C2482" s="368"/>
      <c r="D2482" s="369"/>
      <c r="E2482" s="13">
        <v>3542</v>
      </c>
      <c r="F2482" s="14"/>
      <c r="G2482" s="14"/>
      <c r="H2482" s="14"/>
      <c r="I2482" s="14"/>
      <c r="J2482" s="14"/>
      <c r="K2482" s="14"/>
      <c r="L2482" s="14"/>
      <c r="M2482" s="14"/>
      <c r="N2482" s="14"/>
      <c r="O2482" s="14"/>
      <c r="P2482" s="14"/>
    </row>
    <row r="2483" spans="1:16" ht="52.15" customHeight="1" x14ac:dyDescent="0.2">
      <c r="A2483" s="367" t="str">
        <f t="shared" si="58"/>
        <v>Катамаран(в комплекте рамы,весла,спас.жилеты,каски,страховочные и чальные концы)</v>
      </c>
      <c r="B2483" s="368"/>
      <c r="C2483" s="368"/>
      <c r="D2483" s="369"/>
      <c r="E2483" s="13">
        <v>3543</v>
      </c>
      <c r="F2483" s="14"/>
      <c r="G2483" s="14"/>
      <c r="H2483" s="14"/>
      <c r="I2483" s="14"/>
      <c r="J2483" s="14"/>
      <c r="K2483" s="14"/>
      <c r="L2483" s="14"/>
      <c r="M2483" s="14"/>
      <c r="N2483" s="14"/>
      <c r="O2483" s="14"/>
      <c r="P2483" s="14"/>
    </row>
    <row r="2484" spans="1:16" ht="52.15" customHeight="1" x14ac:dyDescent="0.2">
      <c r="A2484" s="367" t="str">
        <f t="shared" si="58"/>
        <v>Катамаран(в комплекте рамы,весла,спас.жилеты,каски,страховочные и чальные концы)</v>
      </c>
      <c r="B2484" s="368"/>
      <c r="C2484" s="368"/>
      <c r="D2484" s="369"/>
      <c r="E2484" s="13">
        <v>3544</v>
      </c>
      <c r="F2484" s="14"/>
      <c r="G2484" s="14"/>
      <c r="H2484" s="14"/>
      <c r="I2484" s="14"/>
      <c r="J2484" s="14"/>
      <c r="K2484" s="14"/>
      <c r="L2484" s="14"/>
      <c r="M2484" s="14"/>
      <c r="N2484" s="14"/>
      <c r="O2484" s="14"/>
      <c r="P2484" s="14"/>
    </row>
    <row r="2485" spans="1:16" ht="52.15" customHeight="1" x14ac:dyDescent="0.2">
      <c r="A2485" s="367" t="str">
        <f t="shared" si="58"/>
        <v>Катамаран(в комплекте рамы,весла,спас.жилеты,каски,страховочные и чальные концы)</v>
      </c>
      <c r="B2485" s="368"/>
      <c r="C2485" s="368"/>
      <c r="D2485" s="369"/>
      <c r="E2485" s="13">
        <v>3545</v>
      </c>
      <c r="F2485" s="14"/>
      <c r="G2485" s="14"/>
      <c r="H2485" s="14"/>
      <c r="I2485" s="14"/>
      <c r="J2485" s="14"/>
      <c r="K2485" s="14"/>
      <c r="L2485" s="14"/>
      <c r="M2485" s="14"/>
      <c r="N2485" s="14"/>
      <c r="O2485" s="14"/>
      <c r="P2485" s="14"/>
    </row>
    <row r="2486" spans="1:16" ht="52.15" customHeight="1" x14ac:dyDescent="0.2">
      <c r="A2486" s="367" t="str">
        <f t="shared" si="58"/>
        <v>Носилки Мягкие "Виталфарм" с ремнями фиксации 200*85см</v>
      </c>
      <c r="B2486" s="368"/>
      <c r="C2486" s="368"/>
      <c r="D2486" s="369"/>
      <c r="E2486" s="13">
        <v>3546</v>
      </c>
      <c r="F2486" s="14"/>
      <c r="G2486" s="14"/>
      <c r="H2486" s="14"/>
      <c r="I2486" s="14"/>
      <c r="J2486" s="14"/>
      <c r="K2486" s="14"/>
      <c r="L2486" s="14"/>
      <c r="M2486" s="14"/>
      <c r="N2486" s="14"/>
      <c r="O2486" s="14"/>
      <c r="P2486" s="14"/>
    </row>
    <row r="2487" spans="1:16" ht="52.15" customHeight="1" x14ac:dyDescent="0.2">
      <c r="A2487" s="367" t="str">
        <f t="shared" si="58"/>
        <v>Носилки Мягкие "Виталфарм" с ремнями фиксации 200*85см</v>
      </c>
      <c r="B2487" s="368"/>
      <c r="C2487" s="368"/>
      <c r="D2487" s="369"/>
      <c r="E2487" s="13">
        <v>3547</v>
      </c>
      <c r="F2487" s="14"/>
      <c r="G2487" s="14"/>
      <c r="H2487" s="14"/>
      <c r="I2487" s="14"/>
      <c r="J2487" s="14"/>
      <c r="K2487" s="14"/>
      <c r="L2487" s="14"/>
      <c r="M2487" s="14"/>
      <c r="N2487" s="14"/>
      <c r="O2487" s="14"/>
      <c r="P2487" s="14"/>
    </row>
    <row r="2488" spans="1:16" ht="52.15" customHeight="1" x14ac:dyDescent="0.2">
      <c r="A2488" s="367" t="str">
        <f t="shared" si="58"/>
        <v>Мат-панель 200х100 12мм с креплением</v>
      </c>
      <c r="B2488" s="368"/>
      <c r="C2488" s="368"/>
      <c r="D2488" s="369"/>
      <c r="E2488" s="13">
        <v>3548</v>
      </c>
      <c r="F2488" s="14"/>
      <c r="G2488" s="14"/>
      <c r="H2488" s="14"/>
      <c r="I2488" s="14"/>
      <c r="J2488" s="14"/>
      <c r="K2488" s="14"/>
      <c r="L2488" s="14"/>
      <c r="M2488" s="14"/>
      <c r="N2488" s="14"/>
      <c r="O2488" s="14"/>
      <c r="P2488" s="14"/>
    </row>
    <row r="2489" spans="1:16" ht="52.15" customHeight="1" x14ac:dyDescent="0.2">
      <c r="A2489" s="367" t="str">
        <f t="shared" si="58"/>
        <v>Мат-панель 200х100 12мм с креплением</v>
      </c>
      <c r="B2489" s="368"/>
      <c r="C2489" s="368"/>
      <c r="D2489" s="369"/>
      <c r="E2489" s="13">
        <v>3549</v>
      </c>
      <c r="F2489" s="14"/>
      <c r="G2489" s="14"/>
      <c r="H2489" s="14"/>
      <c r="I2489" s="14"/>
      <c r="J2489" s="14"/>
      <c r="K2489" s="14"/>
      <c r="L2489" s="14"/>
      <c r="M2489" s="14"/>
      <c r="N2489" s="14"/>
      <c r="O2489" s="14"/>
      <c r="P2489" s="14"/>
    </row>
    <row r="2490" spans="1:16" ht="52.15" customHeight="1" x14ac:dyDescent="0.2">
      <c r="A2490" s="367" t="str">
        <f t="shared" si="58"/>
        <v>Мат-панель 200х100 12мм с креплением</v>
      </c>
      <c r="B2490" s="368"/>
      <c r="C2490" s="368"/>
      <c r="D2490" s="369"/>
      <c r="E2490" s="13">
        <v>3550</v>
      </c>
      <c r="F2490" s="14"/>
      <c r="G2490" s="14"/>
      <c r="H2490" s="14"/>
      <c r="I2490" s="14"/>
      <c r="J2490" s="14"/>
      <c r="K2490" s="14"/>
      <c r="L2490" s="14"/>
      <c r="M2490" s="14"/>
      <c r="N2490" s="14"/>
      <c r="O2490" s="14"/>
      <c r="P2490" s="14"/>
    </row>
    <row r="2491" spans="1:16" ht="52.15" customHeight="1" x14ac:dyDescent="0.2">
      <c r="A2491" s="367" t="str">
        <f t="shared" si="58"/>
        <v>Стойка для дисков на штангу 1050х550х600</v>
      </c>
      <c r="B2491" s="368"/>
      <c r="C2491" s="368"/>
      <c r="D2491" s="369"/>
      <c r="E2491" s="13">
        <v>3551</v>
      </c>
      <c r="F2491" s="14"/>
      <c r="G2491" s="14"/>
      <c r="H2491" s="14"/>
      <c r="I2491" s="14"/>
      <c r="J2491" s="14"/>
      <c r="K2491" s="14"/>
      <c r="L2491" s="14"/>
      <c r="M2491" s="14"/>
      <c r="N2491" s="14"/>
      <c r="O2491" s="14"/>
      <c r="P2491" s="14"/>
    </row>
    <row r="2492" spans="1:16" ht="52.15" customHeight="1" x14ac:dyDescent="0.2">
      <c r="A2492" s="367" t="str">
        <f t="shared" si="58"/>
        <v>Скамья горизонтальная для силовых упражнений 430х600х1200</v>
      </c>
      <c r="B2492" s="368"/>
      <c r="C2492" s="368"/>
      <c r="D2492" s="369"/>
      <c r="E2492" s="13">
        <v>3552</v>
      </c>
      <c r="F2492" s="14"/>
      <c r="G2492" s="14"/>
      <c r="H2492" s="14"/>
      <c r="I2492" s="14"/>
      <c r="J2492" s="14"/>
      <c r="K2492" s="14"/>
      <c r="L2492" s="14"/>
      <c r="M2492" s="14"/>
      <c r="N2492" s="14"/>
      <c r="O2492" s="14"/>
      <c r="P2492" s="14"/>
    </row>
    <row r="2493" spans="1:16" ht="52.15" customHeight="1" x14ac:dyDescent="0.2">
      <c r="A2493" s="367" t="str">
        <f t="shared" si="58"/>
        <v>Мат-панель 200х100 12мм с креплением</v>
      </c>
      <c r="B2493" s="368"/>
      <c r="C2493" s="368"/>
      <c r="D2493" s="369"/>
      <c r="E2493" s="13">
        <v>3553</v>
      </c>
      <c r="F2493" s="14"/>
      <c r="G2493" s="14"/>
      <c r="H2493" s="14"/>
      <c r="I2493" s="14"/>
      <c r="J2493" s="14"/>
      <c r="K2493" s="14"/>
      <c r="L2493" s="14"/>
      <c r="M2493" s="14"/>
      <c r="N2493" s="14"/>
      <c r="O2493" s="14"/>
      <c r="P2493" s="14"/>
    </row>
    <row r="2494" spans="1:16" ht="52.15" customHeight="1" x14ac:dyDescent="0.2">
      <c r="A2494" s="367" t="str">
        <f t="shared" si="58"/>
        <v>Мат-панель 200х100 12мм с креплением</v>
      </c>
      <c r="B2494" s="368"/>
      <c r="C2494" s="368"/>
      <c r="D2494" s="369"/>
      <c r="E2494" s="13">
        <v>3554</v>
      </c>
      <c r="F2494" s="14"/>
      <c r="G2494" s="14"/>
      <c r="H2494" s="14"/>
      <c r="I2494" s="14"/>
      <c r="J2494" s="14"/>
      <c r="K2494" s="14"/>
      <c r="L2494" s="14"/>
      <c r="M2494" s="14"/>
      <c r="N2494" s="14"/>
      <c r="O2494" s="14"/>
      <c r="P2494" s="14"/>
    </row>
    <row r="2495" spans="1:16" ht="52.15" customHeight="1" x14ac:dyDescent="0.2">
      <c r="A2495" s="367" t="str">
        <f t="shared" si="58"/>
        <v>Мат-панель 200х100 12мм с креплением</v>
      </c>
      <c r="B2495" s="368"/>
      <c r="C2495" s="368"/>
      <c r="D2495" s="369"/>
      <c r="E2495" s="13">
        <v>3555</v>
      </c>
      <c r="F2495" s="14"/>
      <c r="G2495" s="14"/>
      <c r="H2495" s="14"/>
      <c r="I2495" s="14"/>
      <c r="J2495" s="14"/>
      <c r="K2495" s="14"/>
      <c r="L2495" s="14"/>
      <c r="M2495" s="14"/>
      <c r="N2495" s="14"/>
      <c r="O2495" s="14"/>
      <c r="P2495" s="14"/>
    </row>
    <row r="2496" spans="1:16" ht="52.15" customHeight="1" x14ac:dyDescent="0.2">
      <c r="A2496" s="367" t="str">
        <f t="shared" si="58"/>
        <v>Мат-панель 200х100 12мм с креплением</v>
      </c>
      <c r="B2496" s="368"/>
      <c r="C2496" s="368"/>
      <c r="D2496" s="369"/>
      <c r="E2496" s="13">
        <v>3556</v>
      </c>
      <c r="F2496" s="14"/>
      <c r="G2496" s="14"/>
      <c r="H2496" s="14"/>
      <c r="I2496" s="14"/>
      <c r="J2496" s="14"/>
      <c r="K2496" s="14"/>
      <c r="L2496" s="14"/>
      <c r="M2496" s="14"/>
      <c r="N2496" s="14"/>
      <c r="O2496" s="14"/>
      <c r="P2496" s="14"/>
    </row>
    <row r="2497" spans="1:16" ht="52.15" customHeight="1" x14ac:dyDescent="0.2">
      <c r="A2497" s="367" t="str">
        <f t="shared" si="58"/>
        <v>Мат-панель 200х100 12мм с креплением</v>
      </c>
      <c r="B2497" s="368"/>
      <c r="C2497" s="368"/>
      <c r="D2497" s="369"/>
      <c r="E2497" s="13">
        <v>3557</v>
      </c>
      <c r="F2497" s="14"/>
      <c r="G2497" s="14"/>
      <c r="H2497" s="14"/>
      <c r="I2497" s="14"/>
      <c r="J2497" s="14"/>
      <c r="K2497" s="14"/>
      <c r="L2497" s="14"/>
      <c r="M2497" s="14"/>
      <c r="N2497" s="14"/>
      <c r="O2497" s="14"/>
      <c r="P2497" s="14"/>
    </row>
    <row r="2498" spans="1:16" ht="52.15" customHeight="1" x14ac:dyDescent="0.2">
      <c r="A2498" s="367" t="str">
        <f t="shared" si="58"/>
        <v>Мат-панель 200х100 12мм с креплением</v>
      </c>
      <c r="B2498" s="368"/>
      <c r="C2498" s="368"/>
      <c r="D2498" s="369"/>
      <c r="E2498" s="13">
        <v>3558</v>
      </c>
      <c r="F2498" s="14"/>
      <c r="G2498" s="14"/>
      <c r="H2498" s="14"/>
      <c r="I2498" s="14"/>
      <c r="J2498" s="14"/>
      <c r="K2498" s="14"/>
      <c r="L2498" s="14"/>
      <c r="M2498" s="14"/>
      <c r="N2498" s="14"/>
      <c r="O2498" s="14"/>
      <c r="P2498" s="14"/>
    </row>
    <row r="2499" spans="1:16" ht="52.15" customHeight="1" x14ac:dyDescent="0.2">
      <c r="A2499" s="367" t="str">
        <f t="shared" ref="A2499:A2522" si="59">A939</f>
        <v>Мат-панель 200х100 12мм с креплением</v>
      </c>
      <c r="B2499" s="368"/>
      <c r="C2499" s="368"/>
      <c r="D2499" s="369"/>
      <c r="E2499" s="13">
        <v>3559</v>
      </c>
      <c r="F2499" s="14"/>
      <c r="G2499" s="14"/>
      <c r="H2499" s="14"/>
      <c r="I2499" s="14"/>
      <c r="J2499" s="14"/>
      <c r="K2499" s="14"/>
      <c r="L2499" s="14"/>
      <c r="M2499" s="14"/>
      <c r="N2499" s="14"/>
      <c r="O2499" s="14"/>
      <c r="P2499" s="14"/>
    </row>
    <row r="2500" spans="1:16" ht="52.15" customHeight="1" x14ac:dyDescent="0.2">
      <c r="A2500" s="367" t="str">
        <f t="shared" si="59"/>
        <v>Мат-панель 200х100 12мм с креплением</v>
      </c>
      <c r="B2500" s="368"/>
      <c r="C2500" s="368"/>
      <c r="D2500" s="369"/>
      <c r="E2500" s="13">
        <v>3560</v>
      </c>
      <c r="F2500" s="14"/>
      <c r="G2500" s="14"/>
      <c r="H2500" s="14"/>
      <c r="I2500" s="14"/>
      <c r="J2500" s="14"/>
      <c r="K2500" s="14"/>
      <c r="L2500" s="14"/>
      <c r="M2500" s="14"/>
      <c r="N2500" s="14"/>
      <c r="O2500" s="14"/>
      <c r="P2500" s="14"/>
    </row>
    <row r="2501" spans="1:16" ht="52.15" customHeight="1" x14ac:dyDescent="0.2">
      <c r="A2501" s="367" t="str">
        <f t="shared" si="59"/>
        <v>Мат для скалодрома</v>
      </c>
      <c r="B2501" s="368"/>
      <c r="C2501" s="368"/>
      <c r="D2501" s="369"/>
      <c r="E2501" s="13">
        <v>3561</v>
      </c>
      <c r="F2501" s="14"/>
      <c r="G2501" s="14"/>
      <c r="H2501" s="14"/>
      <c r="I2501" s="14"/>
      <c r="J2501" s="14"/>
      <c r="K2501" s="14"/>
      <c r="L2501" s="14"/>
      <c r="M2501" s="14"/>
      <c r="N2501" s="14"/>
      <c r="O2501" s="14"/>
      <c r="P2501" s="14"/>
    </row>
    <row r="2502" spans="1:16" ht="52.15" customHeight="1" x14ac:dyDescent="0.2">
      <c r="A2502" s="367" t="str">
        <f t="shared" si="59"/>
        <v>Мат-панель 200х100 12мм с креплением</v>
      </c>
      <c r="B2502" s="368"/>
      <c r="C2502" s="368"/>
      <c r="D2502" s="369"/>
      <c r="E2502" s="13">
        <v>3562</v>
      </c>
      <c r="F2502" s="14"/>
      <c r="G2502" s="14"/>
      <c r="H2502" s="14"/>
      <c r="I2502" s="14"/>
      <c r="J2502" s="14"/>
      <c r="K2502" s="14"/>
      <c r="L2502" s="14"/>
      <c r="M2502" s="14"/>
      <c r="N2502" s="14"/>
      <c r="O2502" s="14"/>
      <c r="P2502" s="14"/>
    </row>
    <row r="2503" spans="1:16" ht="52.15" customHeight="1" x14ac:dyDescent="0.2">
      <c r="A2503" s="367" t="str">
        <f t="shared" si="59"/>
        <v>Мат-панель 200х100 12мм с креплением</v>
      </c>
      <c r="B2503" s="368"/>
      <c r="C2503" s="368"/>
      <c r="D2503" s="369"/>
      <c r="E2503" s="13">
        <v>3563</v>
      </c>
      <c r="F2503" s="14"/>
      <c r="G2503" s="14"/>
      <c r="H2503" s="14"/>
      <c r="I2503" s="14"/>
      <c r="J2503" s="14"/>
      <c r="K2503" s="14"/>
      <c r="L2503" s="14"/>
      <c r="M2503" s="14"/>
      <c r="N2503" s="14"/>
      <c r="O2503" s="14"/>
      <c r="P2503" s="14"/>
    </row>
    <row r="2504" spans="1:16" ht="52.15" customHeight="1" x14ac:dyDescent="0.2">
      <c r="A2504" s="367" t="str">
        <f t="shared" si="59"/>
        <v>Мат-панель 200х100 12мм с креплением</v>
      </c>
      <c r="B2504" s="368"/>
      <c r="C2504" s="368"/>
      <c r="D2504" s="369"/>
      <c r="E2504" s="13">
        <v>3564</v>
      </c>
      <c r="F2504" s="14"/>
      <c r="G2504" s="14"/>
      <c r="H2504" s="14"/>
      <c r="I2504" s="14"/>
      <c r="J2504" s="14"/>
      <c r="K2504" s="14"/>
      <c r="L2504" s="14"/>
      <c r="M2504" s="14"/>
      <c r="N2504" s="14"/>
      <c r="O2504" s="14"/>
      <c r="P2504" s="14"/>
    </row>
    <row r="2505" spans="1:16" ht="52.15" customHeight="1" x14ac:dyDescent="0.2">
      <c r="A2505" s="367" t="str">
        <f t="shared" si="59"/>
        <v>Сплит система Loriot LAC-07TPR- IN</v>
      </c>
      <c r="B2505" s="368"/>
      <c r="C2505" s="368"/>
      <c r="D2505" s="369"/>
      <c r="E2505" s="13">
        <v>3565</v>
      </c>
      <c r="F2505" s="14"/>
      <c r="G2505" s="14"/>
      <c r="H2505" s="14"/>
      <c r="I2505" s="14"/>
      <c r="J2505" s="14"/>
      <c r="K2505" s="14"/>
      <c r="L2505" s="14"/>
      <c r="M2505" s="14"/>
      <c r="N2505" s="14"/>
      <c r="O2505" s="14"/>
      <c r="P2505" s="14"/>
    </row>
    <row r="2506" spans="1:16" ht="52.15" customHeight="1" x14ac:dyDescent="0.2">
      <c r="A2506" s="367" t="str">
        <f t="shared" si="59"/>
        <v>Сплит система Loriot LAC-07TPR- IN</v>
      </c>
      <c r="B2506" s="368"/>
      <c r="C2506" s="368"/>
      <c r="D2506" s="369"/>
      <c r="E2506" s="13">
        <v>3566</v>
      </c>
      <c r="F2506" s="14"/>
      <c r="G2506" s="14"/>
      <c r="H2506" s="14"/>
      <c r="I2506" s="14"/>
      <c r="J2506" s="14"/>
      <c r="K2506" s="14"/>
      <c r="L2506" s="14"/>
      <c r="M2506" s="14"/>
      <c r="N2506" s="14"/>
      <c r="O2506" s="14"/>
      <c r="P2506" s="14"/>
    </row>
    <row r="2507" spans="1:16" ht="52.15" customHeight="1" x14ac:dyDescent="0.2">
      <c r="A2507" s="367" t="str">
        <f t="shared" si="59"/>
        <v>Генератор Sturm (бензиновый), 5,6кВт, электро старт. АКБ</v>
      </c>
      <c r="B2507" s="368"/>
      <c r="C2507" s="368"/>
      <c r="D2507" s="369"/>
      <c r="E2507" s="13">
        <v>3567</v>
      </c>
      <c r="F2507" s="14"/>
      <c r="G2507" s="14"/>
      <c r="H2507" s="14"/>
      <c r="I2507" s="14"/>
      <c r="J2507" s="14"/>
      <c r="K2507" s="14"/>
      <c r="L2507" s="14"/>
      <c r="M2507" s="14"/>
      <c r="N2507" s="14"/>
      <c r="O2507" s="14"/>
      <c r="P2507" s="14"/>
    </row>
    <row r="2508" spans="1:16" ht="52.15" customHeight="1" x14ac:dyDescent="0.2">
      <c r="A2508" s="367" t="str">
        <f t="shared" si="59"/>
        <v>Раздатчик холодной и горячей воды (диспенсер) WBF 1000LAK ПК (Серый-белый)</v>
      </c>
      <c r="B2508" s="368"/>
      <c r="C2508" s="368"/>
      <c r="D2508" s="369"/>
      <c r="E2508" s="13">
        <v>3568</v>
      </c>
      <c r="F2508" s="14"/>
      <c r="G2508" s="14"/>
      <c r="H2508" s="14"/>
      <c r="I2508" s="14"/>
      <c r="J2508" s="14"/>
      <c r="K2508" s="14"/>
      <c r="L2508" s="14"/>
      <c r="M2508" s="14"/>
      <c r="N2508" s="14"/>
      <c r="O2508" s="14"/>
      <c r="P2508" s="14"/>
    </row>
    <row r="2509" spans="1:16" ht="52.15" customHeight="1" x14ac:dyDescent="0.2">
      <c r="A2509" s="367" t="str">
        <f t="shared" si="59"/>
        <v>Стол для переговоров (орех 115*155*75)</v>
      </c>
      <c r="B2509" s="368"/>
      <c r="C2509" s="368"/>
      <c r="D2509" s="369"/>
      <c r="E2509" s="13">
        <v>3569</v>
      </c>
      <c r="F2509" s="14"/>
      <c r="G2509" s="14"/>
      <c r="H2509" s="14"/>
      <c r="I2509" s="14"/>
      <c r="J2509" s="14"/>
      <c r="K2509" s="14"/>
      <c r="L2509" s="14"/>
      <c r="M2509" s="14"/>
      <c r="N2509" s="14"/>
      <c r="O2509" s="14"/>
      <c r="P2509" s="14"/>
    </row>
    <row r="2510" spans="1:16" ht="52.15" customHeight="1" x14ac:dyDescent="0.2">
      <c r="A2510" s="367" t="str">
        <f t="shared" si="59"/>
        <v>Холодильник Бирюса М90</v>
      </c>
      <c r="B2510" s="368"/>
      <c r="C2510" s="368"/>
      <c r="D2510" s="369"/>
      <c r="E2510" s="13">
        <v>3570</v>
      </c>
      <c r="F2510" s="14"/>
      <c r="G2510" s="14"/>
      <c r="H2510" s="14"/>
      <c r="I2510" s="14"/>
      <c r="J2510" s="14"/>
      <c r="K2510" s="14"/>
      <c r="L2510" s="14"/>
      <c r="M2510" s="14"/>
      <c r="N2510" s="14"/>
      <c r="O2510" s="14"/>
      <c r="P2510" s="14"/>
    </row>
    <row r="2511" spans="1:16" ht="52.15" customHeight="1" x14ac:dyDescent="0.2">
      <c r="A2511" s="367" t="str">
        <f t="shared" si="59"/>
        <v>Стол кофейный (орех 160*60*48)</v>
      </c>
      <c r="B2511" s="368"/>
      <c r="C2511" s="368"/>
      <c r="D2511" s="369"/>
      <c r="E2511" s="13">
        <v>3571</v>
      </c>
      <c r="F2511" s="14"/>
      <c r="G2511" s="14"/>
      <c r="H2511" s="14"/>
      <c r="I2511" s="14"/>
      <c r="J2511" s="14"/>
      <c r="K2511" s="14"/>
      <c r="L2511" s="14"/>
      <c r="M2511" s="14"/>
      <c r="N2511" s="14"/>
      <c r="O2511" s="14"/>
      <c r="P2511" s="14"/>
    </row>
    <row r="2512" spans="1:16" ht="52.15" customHeight="1" x14ac:dyDescent="0.2">
      <c r="A2512" s="367" t="str">
        <f t="shared" si="59"/>
        <v>Стол для переговоров (орех 115*155*75)</v>
      </c>
      <c r="B2512" s="368"/>
      <c r="C2512" s="368"/>
      <c r="D2512" s="369"/>
      <c r="E2512" s="13">
        <v>3572</v>
      </c>
      <c r="F2512" s="14"/>
      <c r="G2512" s="14"/>
      <c r="H2512" s="14"/>
      <c r="I2512" s="14"/>
      <c r="J2512" s="14"/>
      <c r="K2512" s="14"/>
      <c r="L2512" s="14"/>
      <c r="M2512" s="14"/>
      <c r="N2512" s="14"/>
      <c r="O2512" s="14"/>
      <c r="P2512" s="14"/>
    </row>
    <row r="2513" spans="1:16" ht="52.15" customHeight="1" x14ac:dyDescent="0.2">
      <c r="A2513" s="367" t="str">
        <f t="shared" si="59"/>
        <v>Кренденция высокая (орех, 150*45*104)</v>
      </c>
      <c r="B2513" s="368"/>
      <c r="C2513" s="368"/>
      <c r="D2513" s="369"/>
      <c r="E2513" s="13">
        <v>3573</v>
      </c>
      <c r="F2513" s="14"/>
      <c r="G2513" s="14"/>
      <c r="H2513" s="14"/>
      <c r="I2513" s="14"/>
      <c r="J2513" s="14"/>
      <c r="K2513" s="14"/>
      <c r="L2513" s="14"/>
      <c r="M2513" s="14"/>
      <c r="N2513" s="14"/>
      <c r="O2513" s="14"/>
      <c r="P2513" s="14"/>
    </row>
    <row r="2514" spans="1:16" ht="52.15" customHeight="1" x14ac:dyDescent="0.2">
      <c r="A2514" s="367" t="str">
        <f t="shared" si="59"/>
        <v>Стол для переговоров (орех 115*155*75)</v>
      </c>
      <c r="B2514" s="368"/>
      <c r="C2514" s="368"/>
      <c r="D2514" s="369"/>
      <c r="E2514" s="13">
        <v>3574</v>
      </c>
      <c r="F2514" s="14"/>
      <c r="G2514" s="14"/>
      <c r="H2514" s="14"/>
      <c r="I2514" s="14"/>
      <c r="J2514" s="14"/>
      <c r="K2514" s="14"/>
      <c r="L2514" s="14"/>
      <c r="M2514" s="14"/>
      <c r="N2514" s="14"/>
      <c r="O2514" s="14"/>
      <c r="P2514" s="14"/>
    </row>
    <row r="2515" spans="1:16" ht="52.15" customHeight="1" x14ac:dyDescent="0.2">
      <c r="A2515" s="367" t="str">
        <f t="shared" si="59"/>
        <v>Комплект снаряжения для совр. меч. боя (шлем, защита кисти руки, щит мяг. 60см, меч для СМБ 80 см)</v>
      </c>
      <c r="B2515" s="368"/>
      <c r="C2515" s="368"/>
      <c r="D2515" s="369"/>
      <c r="E2515" s="13">
        <v>3575</v>
      </c>
      <c r="F2515" s="14"/>
      <c r="G2515" s="14"/>
      <c r="H2515" s="14"/>
      <c r="I2515" s="14"/>
      <c r="J2515" s="14"/>
      <c r="K2515" s="14"/>
      <c r="L2515" s="14"/>
      <c r="M2515" s="14"/>
      <c r="N2515" s="14"/>
      <c r="O2515" s="14"/>
      <c r="P2515" s="14"/>
    </row>
    <row r="2516" spans="1:16" ht="52.15" customHeight="1" x14ac:dyDescent="0.2">
      <c r="A2516" s="367" t="str">
        <f t="shared" si="59"/>
        <v>Набор инструментов универсальный 145пр. СТАНКОИМПОРТ МАСТЕР CS-TK145PMQ</v>
      </c>
      <c r="B2516" s="368"/>
      <c r="C2516" s="368"/>
      <c r="D2516" s="369"/>
      <c r="E2516" s="13">
        <v>3576</v>
      </c>
      <c r="F2516" s="14"/>
      <c r="G2516" s="14"/>
      <c r="H2516" s="14"/>
      <c r="I2516" s="14"/>
      <c r="J2516" s="14"/>
      <c r="K2516" s="14"/>
      <c r="L2516" s="14"/>
      <c r="M2516" s="14"/>
      <c r="N2516" s="14"/>
      <c r="O2516" s="14"/>
      <c r="P2516" s="14"/>
    </row>
    <row r="2517" spans="1:16" ht="52.15" customHeight="1" x14ac:dyDescent="0.2">
      <c r="A2517" s="367" t="str">
        <f t="shared" si="59"/>
        <v>Отпариватель напольный KitFort KT-937</v>
      </c>
      <c r="B2517" s="368"/>
      <c r="C2517" s="368"/>
      <c r="D2517" s="369"/>
      <c r="E2517" s="13">
        <v>3577</v>
      </c>
      <c r="F2517" s="14"/>
      <c r="G2517" s="14"/>
      <c r="H2517" s="14"/>
      <c r="I2517" s="14"/>
      <c r="J2517" s="14"/>
      <c r="K2517" s="14"/>
      <c r="L2517" s="14"/>
      <c r="M2517" s="14"/>
      <c r="N2517" s="14"/>
      <c r="O2517" s="14"/>
      <c r="P2517" s="14"/>
    </row>
    <row r="2518" spans="1:16" ht="52.15" customHeight="1" x14ac:dyDescent="0.2">
      <c r="A2518" s="367" t="str">
        <f t="shared" si="59"/>
        <v>Лестница стремянка телескопическая 9 ступеней 5,6 метров</v>
      </c>
      <c r="B2518" s="368"/>
      <c r="C2518" s="368"/>
      <c r="D2518" s="369"/>
      <c r="E2518" s="13">
        <v>3578</v>
      </c>
      <c r="F2518" s="14"/>
      <c r="G2518" s="14"/>
      <c r="H2518" s="14"/>
      <c r="I2518" s="14"/>
      <c r="J2518" s="14"/>
      <c r="K2518" s="14"/>
      <c r="L2518" s="14"/>
      <c r="M2518" s="14"/>
      <c r="N2518" s="14"/>
      <c r="O2518" s="14"/>
      <c r="P2518" s="14"/>
    </row>
    <row r="2519" spans="1:16" ht="52.15" customHeight="1" x14ac:dyDescent="0.2">
      <c r="A2519" s="367" t="str">
        <f t="shared" si="59"/>
        <v>УШМ (болгарка) аккум CAG1812 б/щ Sturm, 18В, 1BatterySystem, 125мм,1х3.0Ач, кейс</v>
      </c>
      <c r="B2519" s="368"/>
      <c r="C2519" s="368"/>
      <c r="D2519" s="369"/>
      <c r="E2519" s="13">
        <v>3579</v>
      </c>
      <c r="F2519" s="14"/>
      <c r="G2519" s="14"/>
      <c r="H2519" s="14"/>
      <c r="I2519" s="14"/>
      <c r="J2519" s="14"/>
      <c r="K2519" s="14"/>
      <c r="L2519" s="14"/>
      <c r="M2519" s="14"/>
      <c r="N2519" s="14"/>
      <c r="O2519" s="14"/>
      <c r="P2519" s="14"/>
    </row>
    <row r="2520" spans="1:16" ht="52.15" customHeight="1" x14ac:dyDescent="0.2">
      <c r="A2520" s="367" t="str">
        <f t="shared" si="59"/>
        <v>Перфоратор CRH1822 аккум. б/щ STURM, 18В, 1BatterySystem, 2.2Дж, 4реж. 20мм, 1х3.0Ач, ЗУ, кейс</v>
      </c>
      <c r="B2520" s="368"/>
      <c r="C2520" s="368"/>
      <c r="D2520" s="369"/>
      <c r="E2520" s="13">
        <v>3580</v>
      </c>
      <c r="F2520" s="14"/>
      <c r="G2520" s="14"/>
      <c r="H2520" s="14"/>
      <c r="I2520" s="14"/>
      <c r="J2520" s="14"/>
      <c r="K2520" s="14"/>
      <c r="L2520" s="14"/>
      <c r="M2520" s="14"/>
      <c r="N2520" s="14"/>
      <c r="O2520" s="14"/>
      <c r="P2520" s="14"/>
    </row>
    <row r="2521" spans="1:16" ht="52.15" customHeight="1" x14ac:dyDescent="0.2">
      <c r="A2521" s="367" t="str">
        <f t="shared" si="59"/>
        <v>Швейная машина промышленная "Typical" (комплект: голова+стол)</v>
      </c>
      <c r="B2521" s="368"/>
      <c r="C2521" s="368"/>
      <c r="D2521" s="369"/>
      <c r="E2521" s="13">
        <v>3581</v>
      </c>
      <c r="F2521" s="14"/>
      <c r="G2521" s="14"/>
      <c r="H2521" s="14"/>
      <c r="I2521" s="14"/>
      <c r="J2521" s="14"/>
      <c r="K2521" s="14"/>
      <c r="L2521" s="14"/>
      <c r="M2521" s="14"/>
      <c r="N2521" s="14"/>
      <c r="O2521" s="14"/>
      <c r="P2521" s="14"/>
    </row>
    <row r="2522" spans="1:16" ht="52.15" customHeight="1" x14ac:dyDescent="0.2">
      <c r="A2522" s="115" t="str">
        <f t="shared" si="59"/>
        <v>Стойка для хранения профессиональных гантелей  на 10 пар МВ 1,16 белый</v>
      </c>
      <c r="B2522" s="115"/>
      <c r="C2522" s="115"/>
      <c r="D2522" s="115"/>
      <c r="E2522" s="13">
        <v>3582</v>
      </c>
      <c r="F2522" s="14"/>
      <c r="G2522" s="14"/>
      <c r="H2522" s="14"/>
      <c r="I2522" s="14"/>
      <c r="J2522" s="14"/>
      <c r="K2522" s="14"/>
      <c r="L2522" s="14"/>
      <c r="M2522" s="14"/>
      <c r="N2522" s="14"/>
      <c r="O2522" s="14"/>
      <c r="P2522" s="14"/>
    </row>
    <row r="2523" spans="1:16" x14ac:dyDescent="0.2">
      <c r="A2523" s="333" t="s">
        <v>686</v>
      </c>
      <c r="B2523" s="333"/>
      <c r="C2523" s="333"/>
      <c r="D2523" s="333"/>
      <c r="E2523" s="13">
        <v>3200</v>
      </c>
      <c r="F2523" s="14"/>
      <c r="G2523" s="14"/>
      <c r="H2523" s="14"/>
      <c r="I2523" s="14"/>
      <c r="J2523" s="14"/>
      <c r="K2523" s="14"/>
      <c r="L2523" s="14"/>
      <c r="M2523" s="14"/>
      <c r="N2523" s="14"/>
      <c r="O2523" s="14"/>
      <c r="P2523" s="14"/>
    </row>
    <row r="2524" spans="1:16" x14ac:dyDescent="0.2">
      <c r="A2524" s="333" t="s">
        <v>716</v>
      </c>
      <c r="B2524" s="333"/>
      <c r="C2524" s="333"/>
      <c r="D2524" s="333"/>
      <c r="E2524" s="13">
        <v>4000</v>
      </c>
      <c r="F2524" s="14"/>
      <c r="G2524" s="14"/>
      <c r="H2524" s="14"/>
      <c r="I2524" s="14"/>
      <c r="J2524" s="14"/>
      <c r="K2524" s="14"/>
      <c r="L2524" s="14"/>
      <c r="M2524" s="14"/>
      <c r="N2524" s="14"/>
      <c r="O2524" s="14"/>
      <c r="P2524" s="14"/>
    </row>
    <row r="2525" spans="1:16" x14ac:dyDescent="0.2">
      <c r="A2525" s="333" t="s">
        <v>180</v>
      </c>
      <c r="B2525" s="333"/>
      <c r="C2525" s="333"/>
      <c r="D2525" s="333"/>
      <c r="E2525" s="115">
        <v>4100</v>
      </c>
      <c r="F2525" s="337"/>
      <c r="G2525" s="337"/>
      <c r="H2525" s="337"/>
      <c r="I2525" s="337"/>
      <c r="J2525" s="337"/>
      <c r="K2525" s="337"/>
      <c r="L2525" s="337"/>
      <c r="M2525" s="337"/>
      <c r="N2525" s="337"/>
      <c r="O2525" s="337"/>
      <c r="P2525" s="337"/>
    </row>
    <row r="2526" spans="1:16" x14ac:dyDescent="0.2">
      <c r="A2526" s="333" t="s">
        <v>684</v>
      </c>
      <c r="B2526" s="333"/>
      <c r="C2526" s="333"/>
      <c r="D2526" s="333"/>
      <c r="E2526" s="115"/>
      <c r="F2526" s="337"/>
      <c r="G2526" s="337"/>
      <c r="H2526" s="337"/>
      <c r="I2526" s="337"/>
      <c r="J2526" s="337"/>
      <c r="K2526" s="337"/>
      <c r="L2526" s="337"/>
      <c r="M2526" s="337"/>
      <c r="N2526" s="337"/>
      <c r="O2526" s="337"/>
      <c r="P2526" s="337"/>
    </row>
    <row r="2527" spans="1:16" x14ac:dyDescent="0.2">
      <c r="A2527" s="333" t="s">
        <v>179</v>
      </c>
      <c r="B2527" s="333"/>
      <c r="C2527" s="333"/>
      <c r="D2527" s="333"/>
      <c r="E2527" s="115">
        <v>4110</v>
      </c>
      <c r="F2527" s="337"/>
      <c r="G2527" s="337"/>
      <c r="H2527" s="337"/>
      <c r="I2527" s="337"/>
      <c r="J2527" s="337"/>
      <c r="K2527" s="337"/>
      <c r="L2527" s="337"/>
      <c r="M2527" s="337"/>
      <c r="N2527" s="337"/>
      <c r="O2527" s="337"/>
      <c r="P2527" s="337"/>
    </row>
    <row r="2528" spans="1:16" ht="40.5" customHeight="1" x14ac:dyDescent="0.2">
      <c r="A2528" s="333" t="s">
        <v>685</v>
      </c>
      <c r="B2528" s="333"/>
      <c r="C2528" s="333"/>
      <c r="D2528" s="333"/>
      <c r="E2528" s="115"/>
      <c r="F2528" s="337"/>
      <c r="G2528" s="337"/>
      <c r="H2528" s="337"/>
      <c r="I2528" s="337"/>
      <c r="J2528" s="337"/>
      <c r="K2528" s="337"/>
      <c r="L2528" s="337"/>
      <c r="M2528" s="337"/>
      <c r="N2528" s="337"/>
      <c r="O2528" s="337"/>
      <c r="P2528" s="337"/>
    </row>
    <row r="2529" spans="1:16" ht="52.15" customHeight="1" x14ac:dyDescent="0.2">
      <c r="A2529" s="367" t="str">
        <f t="shared" ref="A2529:A2549" si="60">A1750</f>
        <v>Карта России настенная</v>
      </c>
      <c r="B2529" s="368"/>
      <c r="C2529" s="368"/>
      <c r="D2529" s="369"/>
      <c r="E2529" s="13">
        <v>4111</v>
      </c>
      <c r="F2529" s="14"/>
      <c r="G2529" s="14"/>
      <c r="H2529" s="14"/>
      <c r="I2529" s="14"/>
      <c r="J2529" s="14"/>
      <c r="K2529" s="14"/>
      <c r="L2529" s="14"/>
      <c r="M2529" s="14"/>
      <c r="N2529" s="14"/>
      <c r="O2529" s="14"/>
      <c r="P2529" s="14"/>
    </row>
    <row r="2530" spans="1:16" ht="52.15" customHeight="1" x14ac:dyDescent="0.2">
      <c r="A2530" s="367" t="str">
        <f t="shared" si="60"/>
        <v>Интерактивная карта (Красноярск)</v>
      </c>
      <c r="B2530" s="368"/>
      <c r="C2530" s="368"/>
      <c r="D2530" s="369"/>
      <c r="E2530" s="13">
        <v>4112</v>
      </c>
      <c r="F2530" s="14"/>
      <c r="G2530" s="14"/>
      <c r="H2530" s="14"/>
      <c r="I2530" s="14"/>
      <c r="J2530" s="14"/>
      <c r="K2530" s="14"/>
      <c r="L2530" s="14"/>
      <c r="M2530" s="14"/>
      <c r="N2530" s="14"/>
      <c r="O2530" s="14"/>
      <c r="P2530" s="14"/>
    </row>
    <row r="2531" spans="1:16" ht="52.15" customHeight="1" x14ac:dyDescent="0.2">
      <c r="A2531" s="367" t="str">
        <f t="shared" si="60"/>
        <v>Логотип на стену ресепшена</v>
      </c>
      <c r="B2531" s="368"/>
      <c r="C2531" s="368"/>
      <c r="D2531" s="369"/>
      <c r="E2531" s="13">
        <v>4113</v>
      </c>
      <c r="F2531" s="14"/>
      <c r="G2531" s="14"/>
      <c r="H2531" s="14"/>
      <c r="I2531" s="14"/>
      <c r="J2531" s="14"/>
      <c r="K2531" s="14"/>
      <c r="L2531" s="14"/>
      <c r="M2531" s="14"/>
      <c r="N2531" s="14"/>
      <c r="O2531" s="14"/>
      <c r="P2531" s="14"/>
    </row>
    <row r="2532" spans="1:16" ht="52.15" customHeight="1" x14ac:dyDescent="0.2">
      <c r="A2532" s="367" t="str">
        <f t="shared" si="60"/>
        <v>Герб Патриот 415*395мм (многослойный,светодиодная подстветка)</v>
      </c>
      <c r="B2532" s="368"/>
      <c r="C2532" s="368"/>
      <c r="D2532" s="369"/>
      <c r="E2532" s="13">
        <v>4114</v>
      </c>
      <c r="F2532" s="14"/>
      <c r="G2532" s="14"/>
      <c r="H2532" s="14"/>
      <c r="I2532" s="14"/>
      <c r="J2532" s="14"/>
      <c r="K2532" s="14"/>
      <c r="L2532" s="14"/>
      <c r="M2532" s="14"/>
      <c r="N2532" s="14"/>
      <c r="O2532" s="14"/>
      <c r="P2532" s="14"/>
    </row>
    <row r="2533" spans="1:16" ht="52.15" customHeight="1" x14ac:dyDescent="0.2">
      <c r="A2533" s="367" t="str">
        <f t="shared" si="60"/>
        <v>Герб города Красноярска 673*506мм (многослойный,светодиодная подсветка)</v>
      </c>
      <c r="B2533" s="368"/>
      <c r="C2533" s="368"/>
      <c r="D2533" s="369"/>
      <c r="E2533" s="13">
        <v>4115</v>
      </c>
      <c r="F2533" s="14"/>
      <c r="G2533" s="14"/>
      <c r="H2533" s="14"/>
      <c r="I2533" s="14"/>
      <c r="J2533" s="14"/>
      <c r="K2533" s="14"/>
      <c r="L2533" s="14"/>
      <c r="M2533" s="14"/>
      <c r="N2533" s="14"/>
      <c r="O2533" s="14"/>
      <c r="P2533" s="14"/>
    </row>
    <row r="2534" spans="1:16" ht="52.15" customHeight="1" x14ac:dyDescent="0.2">
      <c r="A2534" s="367" t="str">
        <f t="shared" si="60"/>
        <v>Знамя</v>
      </c>
      <c r="B2534" s="368"/>
      <c r="C2534" s="368"/>
      <c r="D2534" s="369"/>
      <c r="E2534" s="13">
        <v>4116</v>
      </c>
      <c r="F2534" s="14"/>
      <c r="G2534" s="14"/>
      <c r="H2534" s="14"/>
      <c r="I2534" s="14"/>
      <c r="J2534" s="14"/>
      <c r="K2534" s="14"/>
      <c r="L2534" s="14"/>
      <c r="M2534" s="14"/>
      <c r="N2534" s="14"/>
      <c r="O2534" s="14"/>
      <c r="P2534" s="14"/>
    </row>
    <row r="2535" spans="1:16" ht="52.15" customHeight="1" x14ac:dyDescent="0.2">
      <c r="A2535" s="367" t="str">
        <f t="shared" si="60"/>
        <v>Знамя</v>
      </c>
      <c r="B2535" s="368"/>
      <c r="C2535" s="368"/>
      <c r="D2535" s="369"/>
      <c r="E2535" s="13">
        <v>4117</v>
      </c>
      <c r="F2535" s="14"/>
      <c r="G2535" s="14"/>
      <c r="H2535" s="14"/>
      <c r="I2535" s="14"/>
      <c r="J2535" s="14"/>
      <c r="K2535" s="14"/>
      <c r="L2535" s="14"/>
      <c r="M2535" s="14"/>
      <c r="N2535" s="14"/>
      <c r="O2535" s="14"/>
      <c r="P2535" s="14"/>
    </row>
    <row r="2536" spans="1:16" ht="52.15" customHeight="1" x14ac:dyDescent="0.2">
      <c r="A2536" s="367" t="str">
        <f t="shared" si="60"/>
        <v>Знамя</v>
      </c>
      <c r="B2536" s="368"/>
      <c r="C2536" s="368"/>
      <c r="D2536" s="369"/>
      <c r="E2536" s="13">
        <v>4118</v>
      </c>
      <c r="F2536" s="14"/>
      <c r="G2536" s="14"/>
      <c r="H2536" s="14"/>
      <c r="I2536" s="14"/>
      <c r="J2536" s="14"/>
      <c r="K2536" s="14"/>
      <c r="L2536" s="14"/>
      <c r="M2536" s="14"/>
      <c r="N2536" s="14"/>
      <c r="O2536" s="14"/>
      <c r="P2536" s="14"/>
    </row>
    <row r="2537" spans="1:16" ht="52.15" customHeight="1" x14ac:dyDescent="0.2">
      <c r="A2537" s="367" t="str">
        <f t="shared" si="60"/>
        <v>Знамя</v>
      </c>
      <c r="B2537" s="368"/>
      <c r="C2537" s="368"/>
      <c r="D2537" s="369"/>
      <c r="E2537" s="13">
        <v>4119</v>
      </c>
      <c r="F2537" s="14"/>
      <c r="G2537" s="14"/>
      <c r="H2537" s="14"/>
      <c r="I2537" s="14"/>
      <c r="J2537" s="14"/>
      <c r="K2537" s="14"/>
      <c r="L2537" s="14"/>
      <c r="M2537" s="14"/>
      <c r="N2537" s="14"/>
      <c r="O2537" s="14"/>
      <c r="P2537" s="14"/>
    </row>
    <row r="2538" spans="1:16" ht="52.15" customHeight="1" x14ac:dyDescent="0.2">
      <c r="A2538" s="367" t="str">
        <f t="shared" si="60"/>
        <v>Знамя Пост №1</v>
      </c>
      <c r="B2538" s="368"/>
      <c r="C2538" s="368"/>
      <c r="D2538" s="369"/>
      <c r="E2538" s="13">
        <v>4120</v>
      </c>
      <c r="F2538" s="14"/>
      <c r="G2538" s="14"/>
      <c r="H2538" s="14"/>
      <c r="I2538" s="14"/>
      <c r="J2538" s="14"/>
      <c r="K2538" s="14"/>
      <c r="L2538" s="14"/>
      <c r="M2538" s="14"/>
      <c r="N2538" s="14"/>
      <c r="O2538" s="14"/>
      <c r="P2538" s="14"/>
    </row>
    <row r="2539" spans="1:16" ht="52.15" customHeight="1" x14ac:dyDescent="0.2">
      <c r="A2539" s="367" t="str">
        <f t="shared" si="60"/>
        <v>Интерактивная карта России</v>
      </c>
      <c r="B2539" s="368"/>
      <c r="C2539" s="368"/>
      <c r="D2539" s="369"/>
      <c r="E2539" s="13">
        <v>4121</v>
      </c>
      <c r="F2539" s="14"/>
      <c r="G2539" s="14"/>
      <c r="H2539" s="14"/>
      <c r="I2539" s="14"/>
      <c r="J2539" s="14"/>
      <c r="K2539" s="14"/>
      <c r="L2539" s="14"/>
      <c r="M2539" s="14"/>
      <c r="N2539" s="14"/>
      <c r="O2539" s="14"/>
      <c r="P2539" s="14"/>
    </row>
    <row r="2540" spans="1:16" ht="52.15" customHeight="1" x14ac:dyDescent="0.2">
      <c r="A2540" s="367" t="str">
        <f t="shared" si="60"/>
        <v>Флаг России</v>
      </c>
      <c r="B2540" s="368"/>
      <c r="C2540" s="368"/>
      <c r="D2540" s="369"/>
      <c r="E2540" s="13">
        <v>4122</v>
      </c>
      <c r="F2540" s="14"/>
      <c r="G2540" s="14"/>
      <c r="H2540" s="14"/>
      <c r="I2540" s="14"/>
      <c r="J2540" s="14"/>
      <c r="K2540" s="14"/>
      <c r="L2540" s="14"/>
      <c r="M2540" s="14"/>
      <c r="N2540" s="14"/>
      <c r="O2540" s="14"/>
      <c r="P2540" s="14"/>
    </row>
    <row r="2541" spans="1:16" ht="52.15" customHeight="1" x14ac:dyDescent="0.2">
      <c r="A2541" s="367" t="str">
        <f t="shared" si="60"/>
        <v>Флаг ММАУ МВСЦ Патриот</v>
      </c>
      <c r="B2541" s="368"/>
      <c r="C2541" s="368"/>
      <c r="D2541" s="369"/>
      <c r="E2541" s="13">
        <v>4123</v>
      </c>
      <c r="F2541" s="14"/>
      <c r="G2541" s="14"/>
      <c r="H2541" s="14"/>
      <c r="I2541" s="14"/>
      <c r="J2541" s="14"/>
      <c r="K2541" s="14"/>
      <c r="L2541" s="14"/>
      <c r="M2541" s="14"/>
      <c r="N2541" s="14"/>
      <c r="O2541" s="14"/>
      <c r="P2541" s="14"/>
    </row>
    <row r="2542" spans="1:16" ht="52.15" customHeight="1" x14ac:dyDescent="0.2">
      <c r="A2542" s="367" t="str">
        <f t="shared" si="60"/>
        <v>Флаг Патриот на флагштоке (кабинетный) с основанием на 1 флаг</v>
      </c>
      <c r="B2542" s="368"/>
      <c r="C2542" s="368"/>
      <c r="D2542" s="369"/>
      <c r="E2542" s="13">
        <v>4124</v>
      </c>
      <c r="F2542" s="14"/>
      <c r="G2542" s="14"/>
      <c r="H2542" s="14"/>
      <c r="I2542" s="14"/>
      <c r="J2542" s="14"/>
      <c r="K2542" s="14"/>
      <c r="L2542" s="14"/>
      <c r="M2542" s="14"/>
      <c r="N2542" s="14"/>
      <c r="O2542" s="14"/>
      <c r="P2542" s="14"/>
    </row>
    <row r="2543" spans="1:16" ht="52.15" customHeight="1" x14ac:dyDescent="0.2">
      <c r="A2543" s="367" t="str">
        <f t="shared" si="60"/>
        <v>Флаг Юнармия на флагштоке (кабинетный) с основанием на 1 флаг</v>
      </c>
      <c r="B2543" s="368"/>
      <c r="C2543" s="368"/>
      <c r="D2543" s="369"/>
      <c r="E2543" s="13">
        <v>4125</v>
      </c>
      <c r="F2543" s="14"/>
      <c r="G2543" s="14"/>
      <c r="H2543" s="14"/>
      <c r="I2543" s="14"/>
      <c r="J2543" s="14"/>
      <c r="K2543" s="14"/>
      <c r="L2543" s="14"/>
      <c r="M2543" s="14"/>
      <c r="N2543" s="14"/>
      <c r="O2543" s="14"/>
      <c r="P2543" s="14"/>
    </row>
    <row r="2544" spans="1:16" ht="52.15" customHeight="1" x14ac:dyDescent="0.2">
      <c r="A2544" s="367" t="str">
        <f t="shared" si="60"/>
        <v>Флаг РФ на флагштоке(кабинетный) с основанием на 1 флаг</v>
      </c>
      <c r="B2544" s="368"/>
      <c r="C2544" s="368"/>
      <c r="D2544" s="369"/>
      <c r="E2544" s="13">
        <v>4126</v>
      </c>
      <c r="F2544" s="14"/>
      <c r="G2544" s="14"/>
      <c r="H2544" s="14"/>
      <c r="I2544" s="14"/>
      <c r="J2544" s="14"/>
      <c r="K2544" s="14"/>
      <c r="L2544" s="14"/>
      <c r="M2544" s="14"/>
      <c r="N2544" s="14"/>
      <c r="O2544" s="14"/>
      <c r="P2544" s="14"/>
    </row>
    <row r="2545" spans="1:16" ht="52.15" customHeight="1" x14ac:dyDescent="0.2">
      <c r="A2545" s="367" t="str">
        <f t="shared" si="60"/>
        <v>Надувная фигура "Поворот"</v>
      </c>
      <c r="B2545" s="368"/>
      <c r="C2545" s="368"/>
      <c r="D2545" s="369"/>
      <c r="E2545" s="13">
        <v>4127</v>
      </c>
      <c r="F2545" s="14"/>
      <c r="G2545" s="14"/>
      <c r="H2545" s="14"/>
      <c r="I2545" s="14"/>
      <c r="J2545" s="14"/>
      <c r="K2545" s="14"/>
      <c r="L2545" s="14"/>
      <c r="M2545" s="14"/>
      <c r="N2545" s="14"/>
      <c r="O2545" s="14"/>
      <c r="P2545" s="14"/>
    </row>
    <row r="2546" spans="1:16" ht="52.15" customHeight="1" x14ac:dyDescent="0.2">
      <c r="A2546" s="367" t="str">
        <f t="shared" si="60"/>
        <v>Надувная фигура "Бочка большая"</v>
      </c>
      <c r="B2546" s="368"/>
      <c r="C2546" s="368"/>
      <c r="D2546" s="369"/>
      <c r="E2546" s="13">
        <v>4128</v>
      </c>
      <c r="F2546" s="14"/>
      <c r="G2546" s="14"/>
      <c r="H2546" s="14"/>
      <c r="I2546" s="14"/>
      <c r="J2546" s="14"/>
      <c r="K2546" s="14"/>
      <c r="L2546" s="14"/>
      <c r="M2546" s="14"/>
      <c r="N2546" s="14"/>
      <c r="O2546" s="14"/>
      <c r="P2546" s="14"/>
    </row>
    <row r="2547" spans="1:16" ht="52.15" customHeight="1" x14ac:dyDescent="0.2">
      <c r="A2547" s="367" t="str">
        <f t="shared" si="60"/>
        <v>Надувная фигура "Бочка большая"</v>
      </c>
      <c r="B2547" s="368"/>
      <c r="C2547" s="368"/>
      <c r="D2547" s="369"/>
      <c r="E2547" s="13">
        <v>4129</v>
      </c>
      <c r="F2547" s="14"/>
      <c r="G2547" s="14"/>
      <c r="H2547" s="14"/>
      <c r="I2547" s="14"/>
      <c r="J2547" s="14"/>
      <c r="K2547" s="14"/>
      <c r="L2547" s="14"/>
      <c r="M2547" s="14"/>
      <c r="N2547" s="14"/>
      <c r="O2547" s="14"/>
      <c r="P2547" s="14"/>
    </row>
    <row r="2548" spans="1:16" ht="52.15" customHeight="1" x14ac:dyDescent="0.2">
      <c r="A2548" s="367" t="str">
        <f t="shared" si="60"/>
        <v>Надувная фигура "Бочка малая"</v>
      </c>
      <c r="B2548" s="368"/>
      <c r="C2548" s="368"/>
      <c r="D2548" s="369"/>
      <c r="E2548" s="13">
        <v>4130</v>
      </c>
      <c r="F2548" s="14"/>
      <c r="G2548" s="14"/>
      <c r="H2548" s="14"/>
      <c r="I2548" s="14"/>
      <c r="J2548" s="14"/>
      <c r="K2548" s="14"/>
      <c r="L2548" s="14"/>
      <c r="M2548" s="14"/>
      <c r="N2548" s="14"/>
      <c r="O2548" s="14"/>
      <c r="P2548" s="14"/>
    </row>
    <row r="2549" spans="1:16" ht="52.15" customHeight="1" x14ac:dyDescent="0.2">
      <c r="A2549" s="370" t="str">
        <f t="shared" si="60"/>
        <v>Надувная фигура "Бочка малая"</v>
      </c>
      <c r="B2549" s="370"/>
      <c r="C2549" s="370"/>
      <c r="D2549" s="370"/>
      <c r="E2549" s="13">
        <v>4131</v>
      </c>
      <c r="F2549" s="14"/>
      <c r="G2549" s="14"/>
      <c r="H2549" s="14"/>
      <c r="I2549" s="14"/>
      <c r="J2549" s="14"/>
      <c r="K2549" s="14"/>
      <c r="L2549" s="14"/>
      <c r="M2549" s="14"/>
      <c r="N2549" s="14"/>
      <c r="O2549" s="14"/>
      <c r="P2549" s="14"/>
    </row>
    <row r="2550" spans="1:16" ht="16.5" customHeight="1" x14ac:dyDescent="0.2">
      <c r="A2550" s="333" t="s">
        <v>686</v>
      </c>
      <c r="B2550" s="333"/>
      <c r="C2550" s="333"/>
      <c r="D2550" s="333"/>
      <c r="E2550" s="13">
        <v>4200</v>
      </c>
      <c r="F2550" s="14"/>
      <c r="G2550" s="14"/>
      <c r="H2550" s="14"/>
      <c r="I2550" s="14"/>
      <c r="J2550" s="14"/>
      <c r="K2550" s="14"/>
      <c r="L2550" s="14"/>
      <c r="M2550" s="14"/>
      <c r="N2550" s="14"/>
      <c r="O2550" s="14"/>
      <c r="P2550" s="14"/>
    </row>
    <row r="2551" spans="1:16" x14ac:dyDescent="0.2">
      <c r="A2551" s="300" t="s">
        <v>161</v>
      </c>
      <c r="B2551" s="300"/>
      <c r="C2551" s="300"/>
      <c r="D2551" s="300"/>
      <c r="E2551" s="13">
        <v>9000</v>
      </c>
      <c r="F2551" s="14"/>
      <c r="G2551" s="40">
        <f>G2524+G2046+G1784</f>
        <v>49211.040000000001</v>
      </c>
      <c r="H2551" s="40">
        <f>H2524+H2046+H1784</f>
        <v>68549.72</v>
      </c>
      <c r="I2551" s="14"/>
      <c r="J2551" s="14"/>
      <c r="K2551" s="14"/>
      <c r="L2551" s="14"/>
      <c r="M2551" s="14"/>
      <c r="N2551" s="14"/>
      <c r="O2551" s="14"/>
      <c r="P2551" s="14"/>
    </row>
    <row r="2552" spans="1:16" x14ac:dyDescent="0.2">
      <c r="D2552" s="4"/>
    </row>
    <row r="2553" spans="1:16" x14ac:dyDescent="0.2">
      <c r="A2553" s="302" t="s">
        <v>303</v>
      </c>
      <c r="B2553" s="302"/>
      <c r="C2553" s="302"/>
      <c r="D2553" s="302"/>
    </row>
    <row r="2554" spans="1:16" x14ac:dyDescent="0.2">
      <c r="A2554" s="340" t="s">
        <v>767</v>
      </c>
      <c r="B2554" s="340"/>
      <c r="C2554" s="340"/>
      <c r="D2554" s="340"/>
      <c r="E2554" s="340"/>
      <c r="F2554" s="340"/>
      <c r="G2554" s="340"/>
      <c r="H2554" s="340"/>
      <c r="I2554" s="340"/>
      <c r="J2554" s="340"/>
      <c r="K2554" s="340"/>
      <c r="L2554" s="340"/>
      <c r="M2554" s="340"/>
      <c r="N2554" s="340"/>
    </row>
  </sheetData>
  <mergeCells count="3314">
    <mergeCell ref="A1:N1"/>
    <mergeCell ref="A2:N2"/>
    <mergeCell ref="A4:D4"/>
    <mergeCell ref="A7:E7"/>
    <mergeCell ref="A8:E8"/>
    <mergeCell ref="A9:E9"/>
    <mergeCell ref="A12:N12"/>
    <mergeCell ref="A14:D18"/>
    <mergeCell ref="E14:E18"/>
    <mergeCell ref="F14:F18"/>
    <mergeCell ref="G14:G18"/>
    <mergeCell ref="H14:H18"/>
    <mergeCell ref="I14:I18"/>
    <mergeCell ref="J14:J18"/>
    <mergeCell ref="K14:K18"/>
    <mergeCell ref="L14:L18"/>
    <mergeCell ref="M14:T14"/>
    <mergeCell ref="M15:M18"/>
    <mergeCell ref="N15:T15"/>
    <mergeCell ref="N16:N18"/>
    <mergeCell ref="O16:Q16"/>
    <mergeCell ref="R16:T16"/>
    <mergeCell ref="O17:O18"/>
    <mergeCell ref="P17:Q17"/>
    <mergeCell ref="R17:R18"/>
    <mergeCell ref="S17:T17"/>
    <mergeCell ref="A19:D19"/>
    <mergeCell ref="A20:D20"/>
    <mergeCell ref="A21:D21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A22:D22"/>
    <mergeCell ref="A23:D23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A24:D24"/>
    <mergeCell ref="A25:D25"/>
    <mergeCell ref="A26:D26"/>
    <mergeCell ref="A27:D27"/>
    <mergeCell ref="A28:D28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A29:D29"/>
    <mergeCell ref="A30:D30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S30:S31"/>
    <mergeCell ref="T30:T31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R39:R40"/>
    <mergeCell ref="S39:S40"/>
    <mergeCell ref="T39:T40"/>
    <mergeCell ref="A40:D40"/>
    <mergeCell ref="A41:D41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Q41:Q42"/>
    <mergeCell ref="R41:R42"/>
    <mergeCell ref="S41:S42"/>
    <mergeCell ref="T41:T42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A59:D59"/>
    <mergeCell ref="A60:D60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T60:T61"/>
    <mergeCell ref="A61:D61"/>
    <mergeCell ref="A62:D62"/>
    <mergeCell ref="A63:D63"/>
    <mergeCell ref="A64:D64"/>
    <mergeCell ref="A65:D65"/>
    <mergeCell ref="A66:D66"/>
    <mergeCell ref="A68:D70"/>
    <mergeCell ref="E68:E70"/>
    <mergeCell ref="F68:Q68"/>
    <mergeCell ref="F69:G69"/>
    <mergeCell ref="H69:I69"/>
    <mergeCell ref="J69:K69"/>
    <mergeCell ref="L69:M69"/>
    <mergeCell ref="N69:O69"/>
    <mergeCell ref="P69:Q69"/>
    <mergeCell ref="A71:D71"/>
    <mergeCell ref="A72:D72"/>
    <mergeCell ref="A73:D73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O73:O74"/>
    <mergeCell ref="P73:P74"/>
    <mergeCell ref="Q73:Q74"/>
    <mergeCell ref="A74:D74"/>
    <mergeCell ref="A75:D75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A76:D76"/>
    <mergeCell ref="A77:D77"/>
    <mergeCell ref="A78:D78"/>
    <mergeCell ref="A79:D79"/>
    <mergeCell ref="A80:D80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N80:N81"/>
    <mergeCell ref="O80:O81"/>
    <mergeCell ref="P80:P81"/>
    <mergeCell ref="Q80:Q81"/>
    <mergeCell ref="A81:D81"/>
    <mergeCell ref="A82:D82"/>
    <mergeCell ref="E82:E83"/>
    <mergeCell ref="F82:F83"/>
    <mergeCell ref="G82:G83"/>
    <mergeCell ref="H82:H83"/>
    <mergeCell ref="I82:I83"/>
    <mergeCell ref="J82:J83"/>
    <mergeCell ref="K82:K83"/>
    <mergeCell ref="L82:L83"/>
    <mergeCell ref="M82:M83"/>
    <mergeCell ref="N82:N83"/>
    <mergeCell ref="O82:O83"/>
    <mergeCell ref="P82:P83"/>
    <mergeCell ref="Q82:Q83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O91:O92"/>
    <mergeCell ref="P91:P92"/>
    <mergeCell ref="Q91:Q92"/>
    <mergeCell ref="A92:D92"/>
    <mergeCell ref="A93:D93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O93:O94"/>
    <mergeCell ref="P93:P94"/>
    <mergeCell ref="Q93:Q94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A111:D111"/>
    <mergeCell ref="A112:D112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O112:O113"/>
    <mergeCell ref="P112:P113"/>
    <mergeCell ref="Q112:Q113"/>
    <mergeCell ref="A113:D113"/>
    <mergeCell ref="A114:D114"/>
    <mergeCell ref="A115:D115"/>
    <mergeCell ref="A116:D116"/>
    <mergeCell ref="A117:D117"/>
    <mergeCell ref="A118:D118"/>
    <mergeCell ref="A120:D121"/>
    <mergeCell ref="E120:E121"/>
    <mergeCell ref="F120:P120"/>
    <mergeCell ref="A122:D122"/>
    <mergeCell ref="A123:D123"/>
    <mergeCell ref="A124:D124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O124:O125"/>
    <mergeCell ref="P124:P125"/>
    <mergeCell ref="A125:D125"/>
    <mergeCell ref="A126:D126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O126:O127"/>
    <mergeCell ref="P126:P127"/>
    <mergeCell ref="A127:D127"/>
    <mergeCell ref="A128:D128"/>
    <mergeCell ref="A129:D129"/>
    <mergeCell ref="A130:D130"/>
    <mergeCell ref="A131:D131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O131:O132"/>
    <mergeCell ref="P131:P132"/>
    <mergeCell ref="A132:D132"/>
    <mergeCell ref="A133:D133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O133:O134"/>
    <mergeCell ref="P133:P134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E142:E143"/>
    <mergeCell ref="F142:F143"/>
    <mergeCell ref="G142:G143"/>
    <mergeCell ref="H142:H143"/>
    <mergeCell ref="I142:I143"/>
    <mergeCell ref="J142:J143"/>
    <mergeCell ref="K142:K143"/>
    <mergeCell ref="L142:L143"/>
    <mergeCell ref="M142:M143"/>
    <mergeCell ref="N142:N143"/>
    <mergeCell ref="O142:O143"/>
    <mergeCell ref="P142:P143"/>
    <mergeCell ref="A143:D143"/>
    <mergeCell ref="A144:D144"/>
    <mergeCell ref="E144:E145"/>
    <mergeCell ref="F144:F145"/>
    <mergeCell ref="G144:G145"/>
    <mergeCell ref="H144:H145"/>
    <mergeCell ref="I144:I145"/>
    <mergeCell ref="J144:J145"/>
    <mergeCell ref="K144:K145"/>
    <mergeCell ref="L144:L145"/>
    <mergeCell ref="M144:M145"/>
    <mergeCell ref="N144:N145"/>
    <mergeCell ref="O144:O145"/>
    <mergeCell ref="P144:P145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O161:O162"/>
    <mergeCell ref="P161:P162"/>
    <mergeCell ref="A162:D162"/>
    <mergeCell ref="A163:D163"/>
    <mergeCell ref="E163:E164"/>
    <mergeCell ref="F163:F164"/>
    <mergeCell ref="G163:G164"/>
    <mergeCell ref="H163:H164"/>
    <mergeCell ref="I163:I164"/>
    <mergeCell ref="J163:J164"/>
    <mergeCell ref="K163:K164"/>
    <mergeCell ref="L163:L164"/>
    <mergeCell ref="M163:M164"/>
    <mergeCell ref="N163:N164"/>
    <mergeCell ref="O163:O164"/>
    <mergeCell ref="P163:P164"/>
    <mergeCell ref="A164:D164"/>
    <mergeCell ref="A165:D165"/>
    <mergeCell ref="A166:D166"/>
    <mergeCell ref="A167:D167"/>
    <mergeCell ref="A168:D168"/>
    <mergeCell ref="A169:D169"/>
    <mergeCell ref="A171:N171"/>
    <mergeCell ref="D173:L173"/>
    <mergeCell ref="A174:D177"/>
    <mergeCell ref="E174:E177"/>
    <mergeCell ref="F174:F177"/>
    <mergeCell ref="G174:N174"/>
    <mergeCell ref="G175:N175"/>
    <mergeCell ref="G176:J176"/>
    <mergeCell ref="K176:K177"/>
    <mergeCell ref="L176:L177"/>
    <mergeCell ref="M176:M177"/>
    <mergeCell ref="N176:N177"/>
    <mergeCell ref="A178:D178"/>
    <mergeCell ref="A179:D179"/>
    <mergeCell ref="A180:D180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A181:D181"/>
    <mergeCell ref="A182:D182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A183:D183"/>
    <mergeCell ref="A184:D184"/>
    <mergeCell ref="A185:D185"/>
    <mergeCell ref="A186:D186"/>
    <mergeCell ref="A187:D187"/>
    <mergeCell ref="E187:E188"/>
    <mergeCell ref="F187:F188"/>
    <mergeCell ref="G187:G188"/>
    <mergeCell ref="H187:H188"/>
    <mergeCell ref="I187:I188"/>
    <mergeCell ref="J187:J188"/>
    <mergeCell ref="K187:K188"/>
    <mergeCell ref="L187:L188"/>
    <mergeCell ref="M187:M188"/>
    <mergeCell ref="N187:N188"/>
    <mergeCell ref="A188:D188"/>
    <mergeCell ref="A189:D189"/>
    <mergeCell ref="E189:E190"/>
    <mergeCell ref="F189:F190"/>
    <mergeCell ref="G189:G190"/>
    <mergeCell ref="H189:H190"/>
    <mergeCell ref="I189:I190"/>
    <mergeCell ref="J189:J190"/>
    <mergeCell ref="K189:K190"/>
    <mergeCell ref="L189:L190"/>
    <mergeCell ref="M189:M190"/>
    <mergeCell ref="N189:N190"/>
    <mergeCell ref="A190:D190"/>
    <mergeCell ref="A191:D191"/>
    <mergeCell ref="A192:D192"/>
    <mergeCell ref="A193:D193"/>
    <mergeCell ref="A194:D194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A195:D195"/>
    <mergeCell ref="A196:D196"/>
    <mergeCell ref="E196:E197"/>
    <mergeCell ref="F196:F197"/>
    <mergeCell ref="G196:G197"/>
    <mergeCell ref="H196:H197"/>
    <mergeCell ref="I196:I197"/>
    <mergeCell ref="J196:J197"/>
    <mergeCell ref="K196:K197"/>
    <mergeCell ref="L196:L197"/>
    <mergeCell ref="M196:M197"/>
    <mergeCell ref="N196:N197"/>
    <mergeCell ref="A197:D197"/>
    <mergeCell ref="A198:D198"/>
    <mergeCell ref="A199:D199"/>
    <mergeCell ref="A200:D200"/>
    <mergeCell ref="A201:D201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A202:D202"/>
    <mergeCell ref="A203:D203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A204:D204"/>
    <mergeCell ref="A205:D205"/>
    <mergeCell ref="A206:D206"/>
    <mergeCell ref="A207:D207"/>
    <mergeCell ref="A209:S209"/>
    <mergeCell ref="A211:D215"/>
    <mergeCell ref="E211:E215"/>
    <mergeCell ref="F211:F215"/>
    <mergeCell ref="G211:G215"/>
    <mergeCell ref="H211:H215"/>
    <mergeCell ref="I211:I215"/>
    <mergeCell ref="J211:J215"/>
    <mergeCell ref="K211:K215"/>
    <mergeCell ref="L211:S211"/>
    <mergeCell ref="L212:L215"/>
    <mergeCell ref="M212:S212"/>
    <mergeCell ref="M213:M215"/>
    <mergeCell ref="N213:P213"/>
    <mergeCell ref="Q213:S213"/>
    <mergeCell ref="N214:N215"/>
    <mergeCell ref="O214:P214"/>
    <mergeCell ref="Q214:Q215"/>
    <mergeCell ref="R214:S214"/>
    <mergeCell ref="A216:D216"/>
    <mergeCell ref="A217:D217"/>
    <mergeCell ref="A218:D218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O218:O219"/>
    <mergeCell ref="P218:P219"/>
    <mergeCell ref="Q218:Q219"/>
    <mergeCell ref="R218:R219"/>
    <mergeCell ref="S218:S219"/>
    <mergeCell ref="A219:D219"/>
    <mergeCell ref="A220:D220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R220:R221"/>
    <mergeCell ref="S220:S221"/>
    <mergeCell ref="A221:D221"/>
    <mergeCell ref="A222:D222"/>
    <mergeCell ref="A223:D223"/>
    <mergeCell ref="A224:D224"/>
    <mergeCell ref="A225:D225"/>
    <mergeCell ref="E225:E226"/>
    <mergeCell ref="F225:F226"/>
    <mergeCell ref="G225:G226"/>
    <mergeCell ref="H225:H226"/>
    <mergeCell ref="I225:I226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S225:S226"/>
    <mergeCell ref="A226:D226"/>
    <mergeCell ref="A227:D227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O227:O228"/>
    <mergeCell ref="P227:P228"/>
    <mergeCell ref="Q227:Q228"/>
    <mergeCell ref="R227:R228"/>
    <mergeCell ref="S227:S228"/>
    <mergeCell ref="A228:D228"/>
    <mergeCell ref="A229:D229"/>
    <mergeCell ref="A230:D230"/>
    <mergeCell ref="A231:D231"/>
    <mergeCell ref="A232:D232"/>
    <mergeCell ref="A233:D233"/>
    <mergeCell ref="A234:D234"/>
    <mergeCell ref="A235:D235"/>
    <mergeCell ref="A236:D236"/>
    <mergeCell ref="A237:D237"/>
    <mergeCell ref="A238:D238"/>
    <mergeCell ref="A239:D239"/>
    <mergeCell ref="A240:D240"/>
    <mergeCell ref="A241:D241"/>
    <mergeCell ref="A242:D242"/>
    <mergeCell ref="A243:D243"/>
    <mergeCell ref="A244:D244"/>
    <mergeCell ref="A245:D245"/>
    <mergeCell ref="A246:D246"/>
    <mergeCell ref="A247:D247"/>
    <mergeCell ref="A248:D248"/>
    <mergeCell ref="A249:D249"/>
    <mergeCell ref="A250:D250"/>
    <mergeCell ref="A251:D251"/>
    <mergeCell ref="A252:D252"/>
    <mergeCell ref="A253:D253"/>
    <mergeCell ref="A254:D254"/>
    <mergeCell ref="A255:D255"/>
    <mergeCell ref="A256:D256"/>
    <mergeCell ref="A257:D257"/>
    <mergeCell ref="A258:D258"/>
    <mergeCell ref="A259:D259"/>
    <mergeCell ref="A260:D260"/>
    <mergeCell ref="A261:D261"/>
    <mergeCell ref="A262:D262"/>
    <mergeCell ref="A263:D263"/>
    <mergeCell ref="A264:D264"/>
    <mergeCell ref="A265:D265"/>
    <mergeCell ref="A266:D266"/>
    <mergeCell ref="A267:D267"/>
    <mergeCell ref="A268:D268"/>
    <mergeCell ref="A269:D269"/>
    <mergeCell ref="A270:D270"/>
    <mergeCell ref="A271:D271"/>
    <mergeCell ref="A272:D272"/>
    <mergeCell ref="A273:D273"/>
    <mergeCell ref="A274:D274"/>
    <mergeCell ref="A275:D275"/>
    <mergeCell ref="A276:D276"/>
    <mergeCell ref="A277:D277"/>
    <mergeCell ref="A278:D278"/>
    <mergeCell ref="A279:D279"/>
    <mergeCell ref="A280:D280"/>
    <mergeCell ref="A281:D281"/>
    <mergeCell ref="A282:D282"/>
    <mergeCell ref="A283:D283"/>
    <mergeCell ref="A284:D284"/>
    <mergeCell ref="A285:D285"/>
    <mergeCell ref="A286:D286"/>
    <mergeCell ref="A287:D287"/>
    <mergeCell ref="A288:D288"/>
    <mergeCell ref="A289:D289"/>
    <mergeCell ref="A290:D290"/>
    <mergeCell ref="A291:D291"/>
    <mergeCell ref="A292:D292"/>
    <mergeCell ref="A293:D293"/>
    <mergeCell ref="A294:D294"/>
    <mergeCell ref="A295:D295"/>
    <mergeCell ref="A296:D296"/>
    <mergeCell ref="A297:D297"/>
    <mergeCell ref="A298:D298"/>
    <mergeCell ref="A299:D299"/>
    <mergeCell ref="A300:D300"/>
    <mergeCell ref="A301:D301"/>
    <mergeCell ref="A302:D302"/>
    <mergeCell ref="A303:D303"/>
    <mergeCell ref="A304:D304"/>
    <mergeCell ref="A305:D305"/>
    <mergeCell ref="A306:D306"/>
    <mergeCell ref="A307:D307"/>
    <mergeCell ref="A308:D308"/>
    <mergeCell ref="A309:D309"/>
    <mergeCell ref="A310:D310"/>
    <mergeCell ref="A311:D311"/>
    <mergeCell ref="A312:D312"/>
    <mergeCell ref="A313:D313"/>
    <mergeCell ref="A314:D314"/>
    <mergeCell ref="A315:D315"/>
    <mergeCell ref="A316:D316"/>
    <mergeCell ref="A317:D317"/>
    <mergeCell ref="A318:D318"/>
    <mergeCell ref="A319:D319"/>
    <mergeCell ref="A320:D320"/>
    <mergeCell ref="A321:D321"/>
    <mergeCell ref="A322:D322"/>
    <mergeCell ref="A323:D323"/>
    <mergeCell ref="A324:D324"/>
    <mergeCell ref="A325:D325"/>
    <mergeCell ref="A326:D326"/>
    <mergeCell ref="A327:D327"/>
    <mergeCell ref="A328:D328"/>
    <mergeCell ref="A329:D329"/>
    <mergeCell ref="A330:D330"/>
    <mergeCell ref="A331:D331"/>
    <mergeCell ref="A332:D332"/>
    <mergeCell ref="A333:D333"/>
    <mergeCell ref="A334:D334"/>
    <mergeCell ref="A335:D335"/>
    <mergeCell ref="A336:D336"/>
    <mergeCell ref="A337:D337"/>
    <mergeCell ref="A338:D338"/>
    <mergeCell ref="A339:D339"/>
    <mergeCell ref="A340:D340"/>
    <mergeCell ref="A341:D341"/>
    <mergeCell ref="A342:D342"/>
    <mergeCell ref="A343:D343"/>
    <mergeCell ref="A344:D344"/>
    <mergeCell ref="A345:D345"/>
    <mergeCell ref="A346:D346"/>
    <mergeCell ref="A347:D347"/>
    <mergeCell ref="A348:D348"/>
    <mergeCell ref="A349:D349"/>
    <mergeCell ref="A350:D350"/>
    <mergeCell ref="A351:D351"/>
    <mergeCell ref="A352:D352"/>
    <mergeCell ref="A353:D353"/>
    <mergeCell ref="A354:D354"/>
    <mergeCell ref="A355:D355"/>
    <mergeCell ref="A356:D356"/>
    <mergeCell ref="A357:D357"/>
    <mergeCell ref="A358:D358"/>
    <mergeCell ref="A359:D359"/>
    <mergeCell ref="A360:D360"/>
    <mergeCell ref="A361:D361"/>
    <mergeCell ref="A362:D362"/>
    <mergeCell ref="A363:D363"/>
    <mergeCell ref="A364:D364"/>
    <mergeCell ref="A365:D365"/>
    <mergeCell ref="A366:D366"/>
    <mergeCell ref="A367:D367"/>
    <mergeCell ref="A368:D368"/>
    <mergeCell ref="A369:D369"/>
    <mergeCell ref="A370:D370"/>
    <mergeCell ref="A371:D371"/>
    <mergeCell ref="A372:D372"/>
    <mergeCell ref="A373:D373"/>
    <mergeCell ref="A374:D374"/>
    <mergeCell ref="A375:D375"/>
    <mergeCell ref="A376:D376"/>
    <mergeCell ref="A377:D377"/>
    <mergeCell ref="A378:D378"/>
    <mergeCell ref="A379:D379"/>
    <mergeCell ref="A380:D380"/>
    <mergeCell ref="A381:D381"/>
    <mergeCell ref="A382:D382"/>
    <mergeCell ref="A383:D383"/>
    <mergeCell ref="A384:D384"/>
    <mergeCell ref="A385:D385"/>
    <mergeCell ref="A386:D386"/>
    <mergeCell ref="A387:D387"/>
    <mergeCell ref="A388:D388"/>
    <mergeCell ref="A389:D389"/>
    <mergeCell ref="A390:D390"/>
    <mergeCell ref="A391:D391"/>
    <mergeCell ref="A392:D392"/>
    <mergeCell ref="A393:D393"/>
    <mergeCell ref="A394:D394"/>
    <mergeCell ref="A395:D395"/>
    <mergeCell ref="A396:D396"/>
    <mergeCell ref="A397:D397"/>
    <mergeCell ref="A398:D398"/>
    <mergeCell ref="A399:D399"/>
    <mergeCell ref="A400:D400"/>
    <mergeCell ref="A401:D401"/>
    <mergeCell ref="A402:D402"/>
    <mergeCell ref="A403:D403"/>
    <mergeCell ref="A404:D404"/>
    <mergeCell ref="A405:D405"/>
    <mergeCell ref="A406:D406"/>
    <mergeCell ref="A407:D407"/>
    <mergeCell ref="A408:D408"/>
    <mergeCell ref="A409:D409"/>
    <mergeCell ref="A410:D410"/>
    <mergeCell ref="A411:D411"/>
    <mergeCell ref="A412:D412"/>
    <mergeCell ref="A413:D413"/>
    <mergeCell ref="A414:D414"/>
    <mergeCell ref="A415:D415"/>
    <mergeCell ref="A416:D416"/>
    <mergeCell ref="A417:D417"/>
    <mergeCell ref="A418:D418"/>
    <mergeCell ref="A419:D419"/>
    <mergeCell ref="A420:D420"/>
    <mergeCell ref="A421:D421"/>
    <mergeCell ref="A422:D422"/>
    <mergeCell ref="A423:D423"/>
    <mergeCell ref="A424:D424"/>
    <mergeCell ref="A425:D425"/>
    <mergeCell ref="A426:D426"/>
    <mergeCell ref="A427:D427"/>
    <mergeCell ref="A428:D428"/>
    <mergeCell ref="A429:D429"/>
    <mergeCell ref="A430:D430"/>
    <mergeCell ref="A431:D431"/>
    <mergeCell ref="A432:D432"/>
    <mergeCell ref="A433:D433"/>
    <mergeCell ref="A434:D434"/>
    <mergeCell ref="A435:D435"/>
    <mergeCell ref="A436:D436"/>
    <mergeCell ref="A437:D437"/>
    <mergeCell ref="A438:D438"/>
    <mergeCell ref="A439:D439"/>
    <mergeCell ref="A440:D440"/>
    <mergeCell ref="A441:D441"/>
    <mergeCell ref="A442:D442"/>
    <mergeCell ref="A443:D443"/>
    <mergeCell ref="A444:D444"/>
    <mergeCell ref="A445:D445"/>
    <mergeCell ref="A446:D446"/>
    <mergeCell ref="A447:D447"/>
    <mergeCell ref="A448:D448"/>
    <mergeCell ref="A449:D449"/>
    <mergeCell ref="A450:D450"/>
    <mergeCell ref="A451:D451"/>
    <mergeCell ref="A452:D452"/>
    <mergeCell ref="A453:D453"/>
    <mergeCell ref="A454:D454"/>
    <mergeCell ref="A455:D455"/>
    <mergeCell ref="A456:D456"/>
    <mergeCell ref="A457:D457"/>
    <mergeCell ref="A458:D458"/>
    <mergeCell ref="A459:D459"/>
    <mergeCell ref="A460:D460"/>
    <mergeCell ref="A461:D461"/>
    <mergeCell ref="A462:D462"/>
    <mergeCell ref="A463:D463"/>
    <mergeCell ref="A464:D464"/>
    <mergeCell ref="A465:D465"/>
    <mergeCell ref="A466:D466"/>
    <mergeCell ref="A467:D467"/>
    <mergeCell ref="A468:D468"/>
    <mergeCell ref="A469:D469"/>
    <mergeCell ref="A470:D470"/>
    <mergeCell ref="A471:D471"/>
    <mergeCell ref="A472:D472"/>
    <mergeCell ref="A473:D473"/>
    <mergeCell ref="A474:D474"/>
    <mergeCell ref="A475:D475"/>
    <mergeCell ref="A476:D476"/>
    <mergeCell ref="A477:D477"/>
    <mergeCell ref="A478:D478"/>
    <mergeCell ref="A479:D479"/>
    <mergeCell ref="A480:D480"/>
    <mergeCell ref="A481:D481"/>
    <mergeCell ref="A482:D482"/>
    <mergeCell ref="A483:D483"/>
    <mergeCell ref="A484:D484"/>
    <mergeCell ref="A485:D485"/>
    <mergeCell ref="A486:D486"/>
    <mergeCell ref="A487:D487"/>
    <mergeCell ref="E487:E488"/>
    <mergeCell ref="F487:F488"/>
    <mergeCell ref="G487:G488"/>
    <mergeCell ref="H487:H488"/>
    <mergeCell ref="I487:I488"/>
    <mergeCell ref="J487:J488"/>
    <mergeCell ref="K487:K488"/>
    <mergeCell ref="L487:L488"/>
    <mergeCell ref="M487:M488"/>
    <mergeCell ref="N487:N488"/>
    <mergeCell ref="O487:O488"/>
    <mergeCell ref="P487:P488"/>
    <mergeCell ref="Q487:Q488"/>
    <mergeCell ref="R487:R488"/>
    <mergeCell ref="S487:S488"/>
    <mergeCell ref="A488:D488"/>
    <mergeCell ref="A489:D489"/>
    <mergeCell ref="E489:E490"/>
    <mergeCell ref="F489:F490"/>
    <mergeCell ref="G489:G490"/>
    <mergeCell ref="H489:H490"/>
    <mergeCell ref="I489:I490"/>
    <mergeCell ref="J489:J490"/>
    <mergeCell ref="K489:K490"/>
    <mergeCell ref="L489:L490"/>
    <mergeCell ref="M489:M490"/>
    <mergeCell ref="N489:N490"/>
    <mergeCell ref="O489:O490"/>
    <mergeCell ref="P489:P490"/>
    <mergeCell ref="Q489:Q490"/>
    <mergeCell ref="R489:R490"/>
    <mergeCell ref="S489:S490"/>
    <mergeCell ref="A490:D490"/>
    <mergeCell ref="A491:D491"/>
    <mergeCell ref="A492:D492"/>
    <mergeCell ref="A493:D493"/>
    <mergeCell ref="A494:D494"/>
    <mergeCell ref="A495:D495"/>
    <mergeCell ref="A496:D496"/>
    <mergeCell ref="A497:D497"/>
    <mergeCell ref="A498:D498"/>
    <mergeCell ref="A499:D499"/>
    <mergeCell ref="A500:D500"/>
    <mergeCell ref="A501:D501"/>
    <mergeCell ref="A502:D502"/>
    <mergeCell ref="A503:D503"/>
    <mergeCell ref="A504:D504"/>
    <mergeCell ref="A505:D505"/>
    <mergeCell ref="A506:D506"/>
    <mergeCell ref="A507:D507"/>
    <mergeCell ref="A508:D508"/>
    <mergeCell ref="A509:D509"/>
    <mergeCell ref="A510:D510"/>
    <mergeCell ref="A511:D511"/>
    <mergeCell ref="A512:D512"/>
    <mergeCell ref="A513:D513"/>
    <mergeCell ref="A514:D514"/>
    <mergeCell ref="A515:D515"/>
    <mergeCell ref="A516:D516"/>
    <mergeCell ref="A517:D517"/>
    <mergeCell ref="A518:D518"/>
    <mergeCell ref="A519:D519"/>
    <mergeCell ref="A520:D520"/>
    <mergeCell ref="A521:D521"/>
    <mergeCell ref="A522:D522"/>
    <mergeCell ref="A523:D523"/>
    <mergeCell ref="A524:D524"/>
    <mergeCell ref="A525:D525"/>
    <mergeCell ref="A526:D526"/>
    <mergeCell ref="A527:D527"/>
    <mergeCell ref="A528:D528"/>
    <mergeCell ref="A529:D529"/>
    <mergeCell ref="A530:D530"/>
    <mergeCell ref="A531:D531"/>
    <mergeCell ref="A532:D532"/>
    <mergeCell ref="A533:D533"/>
    <mergeCell ref="A534:D534"/>
    <mergeCell ref="A535:D535"/>
    <mergeCell ref="A536:D536"/>
    <mergeCell ref="A537:D537"/>
    <mergeCell ref="A538:D538"/>
    <mergeCell ref="A539:D539"/>
    <mergeCell ref="A540:D540"/>
    <mergeCell ref="A541:D541"/>
    <mergeCell ref="A542:D542"/>
    <mergeCell ref="A543:D543"/>
    <mergeCell ref="A544:D544"/>
    <mergeCell ref="A545:D545"/>
    <mergeCell ref="A546:D546"/>
    <mergeCell ref="A547:D547"/>
    <mergeCell ref="A548:D548"/>
    <mergeCell ref="A549:D549"/>
    <mergeCell ref="A550:D550"/>
    <mergeCell ref="A551:D551"/>
    <mergeCell ref="A552:D552"/>
    <mergeCell ref="A553:D553"/>
    <mergeCell ref="A554:D554"/>
    <mergeCell ref="A555:D555"/>
    <mergeCell ref="A556:D556"/>
    <mergeCell ref="A557:D557"/>
    <mergeCell ref="A558:D558"/>
    <mergeCell ref="A559:D559"/>
    <mergeCell ref="A560:D560"/>
    <mergeCell ref="A561:D561"/>
    <mergeCell ref="A562:D562"/>
    <mergeCell ref="A563:D563"/>
    <mergeCell ref="A564:D564"/>
    <mergeCell ref="A565:D565"/>
    <mergeCell ref="A566:D566"/>
    <mergeCell ref="A567:D567"/>
    <mergeCell ref="A568:D568"/>
    <mergeCell ref="A569:D569"/>
    <mergeCell ref="A570:D570"/>
    <mergeCell ref="A571:D571"/>
    <mergeCell ref="A572:D572"/>
    <mergeCell ref="A573:D573"/>
    <mergeCell ref="A574:D574"/>
    <mergeCell ref="A575:D575"/>
    <mergeCell ref="A576:D576"/>
    <mergeCell ref="A577:D577"/>
    <mergeCell ref="A578:D578"/>
    <mergeCell ref="A579:D579"/>
    <mergeCell ref="A580:D580"/>
    <mergeCell ref="A581:D581"/>
    <mergeCell ref="A582:D582"/>
    <mergeCell ref="A583:D583"/>
    <mergeCell ref="A584:D584"/>
    <mergeCell ref="A585:D585"/>
    <mergeCell ref="A586:D586"/>
    <mergeCell ref="A587:D587"/>
    <mergeCell ref="A588:D588"/>
    <mergeCell ref="A589:D589"/>
    <mergeCell ref="A590:D590"/>
    <mergeCell ref="A591:D591"/>
    <mergeCell ref="A592:D592"/>
    <mergeCell ref="A593:D593"/>
    <mergeCell ref="A594:D594"/>
    <mergeCell ref="A595:D595"/>
    <mergeCell ref="A596:D596"/>
    <mergeCell ref="A597:D597"/>
    <mergeCell ref="A598:D598"/>
    <mergeCell ref="A599:D599"/>
    <mergeCell ref="A600:D600"/>
    <mergeCell ref="A601:D601"/>
    <mergeCell ref="A602:D602"/>
    <mergeCell ref="A603:D603"/>
    <mergeCell ref="A604:D604"/>
    <mergeCell ref="A605:D605"/>
    <mergeCell ref="A606:D606"/>
    <mergeCell ref="A607:D607"/>
    <mergeCell ref="A608:D608"/>
    <mergeCell ref="A609:D609"/>
    <mergeCell ref="A610:D610"/>
    <mergeCell ref="A611:D611"/>
    <mergeCell ref="A612:D612"/>
    <mergeCell ref="A613:D613"/>
    <mergeCell ref="A614:D614"/>
    <mergeCell ref="A615:D615"/>
    <mergeCell ref="A616:D616"/>
    <mergeCell ref="A617:D617"/>
    <mergeCell ref="A618:D618"/>
    <mergeCell ref="A619:D619"/>
    <mergeCell ref="A620:D620"/>
    <mergeCell ref="A621:D621"/>
    <mergeCell ref="A622:D622"/>
    <mergeCell ref="A623:D623"/>
    <mergeCell ref="A624:D624"/>
    <mergeCell ref="A625:D625"/>
    <mergeCell ref="A626:D626"/>
    <mergeCell ref="A627:D627"/>
    <mergeCell ref="A628:D628"/>
    <mergeCell ref="A629:D629"/>
    <mergeCell ref="A630:D630"/>
    <mergeCell ref="A631:D631"/>
    <mergeCell ref="A632:D632"/>
    <mergeCell ref="A633:D633"/>
    <mergeCell ref="A634:D634"/>
    <mergeCell ref="A635:D635"/>
    <mergeCell ref="A636:D636"/>
    <mergeCell ref="A637:D637"/>
    <mergeCell ref="A638:D638"/>
    <mergeCell ref="A639:D639"/>
    <mergeCell ref="A640:D640"/>
    <mergeCell ref="A641:D641"/>
    <mergeCell ref="A642:D642"/>
    <mergeCell ref="A643:D643"/>
    <mergeCell ref="A644:D644"/>
    <mergeCell ref="A645:D645"/>
    <mergeCell ref="A646:D646"/>
    <mergeCell ref="A647:D647"/>
    <mergeCell ref="A648:D648"/>
    <mergeCell ref="A649:D649"/>
    <mergeCell ref="A650:D650"/>
    <mergeCell ref="A651:D651"/>
    <mergeCell ref="A652:D652"/>
    <mergeCell ref="A653:D653"/>
    <mergeCell ref="A654:D654"/>
    <mergeCell ref="A655:D655"/>
    <mergeCell ref="A656:D656"/>
    <mergeCell ref="A657:D657"/>
    <mergeCell ref="A658:D658"/>
    <mergeCell ref="A659:D659"/>
    <mergeCell ref="A660:D660"/>
    <mergeCell ref="A661:D661"/>
    <mergeCell ref="A662:D662"/>
    <mergeCell ref="A663:D663"/>
    <mergeCell ref="A664:D664"/>
    <mergeCell ref="A665:D665"/>
    <mergeCell ref="A666:D666"/>
    <mergeCell ref="A667:D667"/>
    <mergeCell ref="A668:D668"/>
    <mergeCell ref="A669:D669"/>
    <mergeCell ref="A670:D670"/>
    <mergeCell ref="A671:D671"/>
    <mergeCell ref="A672:D672"/>
    <mergeCell ref="A673:D673"/>
    <mergeCell ref="A674:D674"/>
    <mergeCell ref="A675:D675"/>
    <mergeCell ref="A676:D676"/>
    <mergeCell ref="A677:D677"/>
    <mergeCell ref="A678:D678"/>
    <mergeCell ref="A679:D679"/>
    <mergeCell ref="A680:D680"/>
    <mergeCell ref="A681:D681"/>
    <mergeCell ref="A682:D682"/>
    <mergeCell ref="A683:D683"/>
    <mergeCell ref="A684:D684"/>
    <mergeCell ref="A685:D685"/>
    <mergeCell ref="A686:D686"/>
    <mergeCell ref="A687:D687"/>
    <mergeCell ref="A688:D688"/>
    <mergeCell ref="A689:D689"/>
    <mergeCell ref="A690:D690"/>
    <mergeCell ref="A691:D691"/>
    <mergeCell ref="A692:D692"/>
    <mergeCell ref="A693:D693"/>
    <mergeCell ref="A694:D694"/>
    <mergeCell ref="A695:D695"/>
    <mergeCell ref="A696:D696"/>
    <mergeCell ref="A697:D697"/>
    <mergeCell ref="A698:D698"/>
    <mergeCell ref="A699:D699"/>
    <mergeCell ref="A700:D700"/>
    <mergeCell ref="A701:D701"/>
    <mergeCell ref="A702:D702"/>
    <mergeCell ref="A703:D703"/>
    <mergeCell ref="A704:D704"/>
    <mergeCell ref="A705:D705"/>
    <mergeCell ref="A706:D706"/>
    <mergeCell ref="A707:D707"/>
    <mergeCell ref="A708:D708"/>
    <mergeCell ref="A709:D709"/>
    <mergeCell ref="A710:D710"/>
    <mergeCell ref="A711:D711"/>
    <mergeCell ref="A712:D712"/>
    <mergeCell ref="A713:D713"/>
    <mergeCell ref="A714:D714"/>
    <mergeCell ref="A715:D715"/>
    <mergeCell ref="A716:D716"/>
    <mergeCell ref="A717:D717"/>
    <mergeCell ref="A718:D718"/>
    <mergeCell ref="A719:D719"/>
    <mergeCell ref="A720:D720"/>
    <mergeCell ref="A721:D721"/>
    <mergeCell ref="A722:D722"/>
    <mergeCell ref="A723:D723"/>
    <mergeCell ref="A724:D724"/>
    <mergeCell ref="A725:D725"/>
    <mergeCell ref="A726:D726"/>
    <mergeCell ref="A727:D727"/>
    <mergeCell ref="A728:D728"/>
    <mergeCell ref="A729:D729"/>
    <mergeCell ref="A730:D730"/>
    <mergeCell ref="A731:D731"/>
    <mergeCell ref="A732:D732"/>
    <mergeCell ref="A733:D733"/>
    <mergeCell ref="A734:D734"/>
    <mergeCell ref="A735:D735"/>
    <mergeCell ref="A736:D736"/>
    <mergeCell ref="A737:D737"/>
    <mergeCell ref="A738:D738"/>
    <mergeCell ref="A739:D739"/>
    <mergeCell ref="A740:D740"/>
    <mergeCell ref="A741:D741"/>
    <mergeCell ref="A742:D742"/>
    <mergeCell ref="A743:D743"/>
    <mergeCell ref="A744:D744"/>
    <mergeCell ref="A745:D745"/>
    <mergeCell ref="A746:D746"/>
    <mergeCell ref="A747:D747"/>
    <mergeCell ref="A748:D748"/>
    <mergeCell ref="A749:D749"/>
    <mergeCell ref="A750:D750"/>
    <mergeCell ref="A751:D751"/>
    <mergeCell ref="A752:D752"/>
    <mergeCell ref="A753:D753"/>
    <mergeCell ref="A754:D754"/>
    <mergeCell ref="A755:D755"/>
    <mergeCell ref="A756:D756"/>
    <mergeCell ref="A757:D757"/>
    <mergeCell ref="A758:D758"/>
    <mergeCell ref="A759:D759"/>
    <mergeCell ref="A760:D760"/>
    <mergeCell ref="A761:D761"/>
    <mergeCell ref="A762:D762"/>
    <mergeCell ref="A763:D763"/>
    <mergeCell ref="A764:D764"/>
    <mergeCell ref="A765:D765"/>
    <mergeCell ref="A766:D766"/>
    <mergeCell ref="A767:D767"/>
    <mergeCell ref="A768:D768"/>
    <mergeCell ref="A769:D769"/>
    <mergeCell ref="A770:D770"/>
    <mergeCell ref="A771:D771"/>
    <mergeCell ref="A772:D772"/>
    <mergeCell ref="A773:D773"/>
    <mergeCell ref="A774:D774"/>
    <mergeCell ref="A775:D775"/>
    <mergeCell ref="A776:D776"/>
    <mergeCell ref="A777:D777"/>
    <mergeCell ref="A778:D778"/>
    <mergeCell ref="A779:D779"/>
    <mergeCell ref="A780:D780"/>
    <mergeCell ref="A781:D781"/>
    <mergeCell ref="A782:D782"/>
    <mergeCell ref="A783:D783"/>
    <mergeCell ref="A784:D784"/>
    <mergeCell ref="A785:D785"/>
    <mergeCell ref="A786:D786"/>
    <mergeCell ref="A787:D787"/>
    <mergeCell ref="A788:D788"/>
    <mergeCell ref="A789:D789"/>
    <mergeCell ref="A790:D790"/>
    <mergeCell ref="A791:D791"/>
    <mergeCell ref="A792:D792"/>
    <mergeCell ref="A793:D793"/>
    <mergeCell ref="A794:D794"/>
    <mergeCell ref="A795:D795"/>
    <mergeCell ref="A796:D796"/>
    <mergeCell ref="A797:D797"/>
    <mergeCell ref="A798:D798"/>
    <mergeCell ref="A799:D799"/>
    <mergeCell ref="A800:D800"/>
    <mergeCell ref="A801:D801"/>
    <mergeCell ref="A802:D802"/>
    <mergeCell ref="A803:D803"/>
    <mergeCell ref="A804:D804"/>
    <mergeCell ref="A805:D805"/>
    <mergeCell ref="A806:D806"/>
    <mergeCell ref="A807:D807"/>
    <mergeCell ref="A808:D808"/>
    <mergeCell ref="A809:D809"/>
    <mergeCell ref="A810:D810"/>
    <mergeCell ref="A811:D811"/>
    <mergeCell ref="A812:D812"/>
    <mergeCell ref="A813:D813"/>
    <mergeCell ref="A814:D814"/>
    <mergeCell ref="A815:D815"/>
    <mergeCell ref="A816:D816"/>
    <mergeCell ref="A817:D817"/>
    <mergeCell ref="A818:D818"/>
    <mergeCell ref="A819:D819"/>
    <mergeCell ref="A820:D820"/>
    <mergeCell ref="A821:D821"/>
    <mergeCell ref="A822:D822"/>
    <mergeCell ref="A823:D823"/>
    <mergeCell ref="A824:D824"/>
    <mergeCell ref="A825:D825"/>
    <mergeCell ref="A826:D826"/>
    <mergeCell ref="A827:D827"/>
    <mergeCell ref="A828:D828"/>
    <mergeCell ref="A829:D829"/>
    <mergeCell ref="A830:D830"/>
    <mergeCell ref="A831:D831"/>
    <mergeCell ref="A832:D832"/>
    <mergeCell ref="A833:D833"/>
    <mergeCell ref="A834:D834"/>
    <mergeCell ref="A835:D835"/>
    <mergeCell ref="A836:D836"/>
    <mergeCell ref="A837:D837"/>
    <mergeCell ref="A838:D838"/>
    <mergeCell ref="A839:D839"/>
    <mergeCell ref="A840:D840"/>
    <mergeCell ref="A841:D841"/>
    <mergeCell ref="A842:D842"/>
    <mergeCell ref="A843:D843"/>
    <mergeCell ref="A844:D844"/>
    <mergeCell ref="A845:D845"/>
    <mergeCell ref="A846:D846"/>
    <mergeCell ref="A847:D847"/>
    <mergeCell ref="A848:D848"/>
    <mergeCell ref="A849:D849"/>
    <mergeCell ref="A850:D850"/>
    <mergeCell ref="A851:D851"/>
    <mergeCell ref="A852:D852"/>
    <mergeCell ref="A853:D853"/>
    <mergeCell ref="A854:D854"/>
    <mergeCell ref="A855:D855"/>
    <mergeCell ref="A856:D856"/>
    <mergeCell ref="A857:D857"/>
    <mergeCell ref="A858:D858"/>
    <mergeCell ref="A859:D859"/>
    <mergeCell ref="A860:D860"/>
    <mergeCell ref="A861:D861"/>
    <mergeCell ref="A862:D862"/>
    <mergeCell ref="A863:D863"/>
    <mergeCell ref="A864:D864"/>
    <mergeCell ref="A865:D865"/>
    <mergeCell ref="A866:D866"/>
    <mergeCell ref="A867:D867"/>
    <mergeCell ref="A868:D868"/>
    <mergeCell ref="A869:D869"/>
    <mergeCell ref="A870:D870"/>
    <mergeCell ref="A871:D871"/>
    <mergeCell ref="A872:D872"/>
    <mergeCell ref="A873:D873"/>
    <mergeCell ref="A874:D874"/>
    <mergeCell ref="A875:D875"/>
    <mergeCell ref="A876:D876"/>
    <mergeCell ref="A877:D877"/>
    <mergeCell ref="A878:D878"/>
    <mergeCell ref="A879:D879"/>
    <mergeCell ref="A880:D880"/>
    <mergeCell ref="A881:D881"/>
    <mergeCell ref="A882:D882"/>
    <mergeCell ref="A883:D883"/>
    <mergeCell ref="A884:D884"/>
    <mergeCell ref="A885:D885"/>
    <mergeCell ref="A886:D886"/>
    <mergeCell ref="A887:D887"/>
    <mergeCell ref="A888:D888"/>
    <mergeCell ref="A889:D889"/>
    <mergeCell ref="A890:D890"/>
    <mergeCell ref="A891:D891"/>
    <mergeCell ref="A892:D892"/>
    <mergeCell ref="A893:D893"/>
    <mergeCell ref="A894:D894"/>
    <mergeCell ref="A895:D895"/>
    <mergeCell ref="A896:D896"/>
    <mergeCell ref="A897:D897"/>
    <mergeCell ref="A898:D898"/>
    <mergeCell ref="A899:D899"/>
    <mergeCell ref="A900:D900"/>
    <mergeCell ref="A901:D901"/>
    <mergeCell ref="A902:D902"/>
    <mergeCell ref="A903:D903"/>
    <mergeCell ref="A904:D904"/>
    <mergeCell ref="A905:D905"/>
    <mergeCell ref="A906:D906"/>
    <mergeCell ref="A907:D907"/>
    <mergeCell ref="A908:D908"/>
    <mergeCell ref="A909:D909"/>
    <mergeCell ref="A910:D910"/>
    <mergeCell ref="A911:D911"/>
    <mergeCell ref="A912:D912"/>
    <mergeCell ref="A913:D913"/>
    <mergeCell ref="A914:D914"/>
    <mergeCell ref="A915:D915"/>
    <mergeCell ref="A916:D916"/>
    <mergeCell ref="A917:D917"/>
    <mergeCell ref="A918:D918"/>
    <mergeCell ref="A919:D919"/>
    <mergeCell ref="A920:D920"/>
    <mergeCell ref="A921:D921"/>
    <mergeCell ref="A922:D922"/>
    <mergeCell ref="A923:D923"/>
    <mergeCell ref="A924:D924"/>
    <mergeCell ref="A925:D925"/>
    <mergeCell ref="A926:D926"/>
    <mergeCell ref="A927:D927"/>
    <mergeCell ref="A928:D928"/>
    <mergeCell ref="A929:D929"/>
    <mergeCell ref="A930:D930"/>
    <mergeCell ref="A931:D931"/>
    <mergeCell ref="A932:D932"/>
    <mergeCell ref="A933:D933"/>
    <mergeCell ref="A934:D934"/>
    <mergeCell ref="A935:D935"/>
    <mergeCell ref="A936:D936"/>
    <mergeCell ref="A937:D937"/>
    <mergeCell ref="A938:D938"/>
    <mergeCell ref="A939:D939"/>
    <mergeCell ref="A940:D940"/>
    <mergeCell ref="A941:D941"/>
    <mergeCell ref="A942:D942"/>
    <mergeCell ref="A943:D943"/>
    <mergeCell ref="A944:D944"/>
    <mergeCell ref="A945:D945"/>
    <mergeCell ref="A946:D946"/>
    <mergeCell ref="A947:D947"/>
    <mergeCell ref="A948:D948"/>
    <mergeCell ref="A949:D949"/>
    <mergeCell ref="A950:D950"/>
    <mergeCell ref="A951:D951"/>
    <mergeCell ref="A952:D952"/>
    <mergeCell ref="A953:D953"/>
    <mergeCell ref="A954:D954"/>
    <mergeCell ref="A955:D955"/>
    <mergeCell ref="A956:D956"/>
    <mergeCell ref="A957:D957"/>
    <mergeCell ref="A958:D958"/>
    <mergeCell ref="A959:D959"/>
    <mergeCell ref="A960:D960"/>
    <mergeCell ref="A961:D961"/>
    <mergeCell ref="A962:D962"/>
    <mergeCell ref="A963:D963"/>
    <mergeCell ref="A964:D964"/>
    <mergeCell ref="A965:D965"/>
    <mergeCell ref="E965:E966"/>
    <mergeCell ref="F965:F966"/>
    <mergeCell ref="G965:G966"/>
    <mergeCell ref="H965:H966"/>
    <mergeCell ref="I965:I966"/>
    <mergeCell ref="J965:J966"/>
    <mergeCell ref="K965:K966"/>
    <mergeCell ref="L965:L966"/>
    <mergeCell ref="M965:M966"/>
    <mergeCell ref="N965:N966"/>
    <mergeCell ref="O965:O966"/>
    <mergeCell ref="P965:P966"/>
    <mergeCell ref="Q965:Q966"/>
    <mergeCell ref="R965:R966"/>
    <mergeCell ref="S965:S966"/>
    <mergeCell ref="A966:D966"/>
    <mergeCell ref="A967:D967"/>
    <mergeCell ref="E967:E968"/>
    <mergeCell ref="F967:F968"/>
    <mergeCell ref="G967:G968"/>
    <mergeCell ref="H967:H968"/>
    <mergeCell ref="I967:I968"/>
    <mergeCell ref="J967:J968"/>
    <mergeCell ref="K967:K968"/>
    <mergeCell ref="L967:L968"/>
    <mergeCell ref="M967:M968"/>
    <mergeCell ref="N967:N968"/>
    <mergeCell ref="O967:O968"/>
    <mergeCell ref="P967:P968"/>
    <mergeCell ref="Q967:Q968"/>
    <mergeCell ref="R967:R968"/>
    <mergeCell ref="S967:S968"/>
    <mergeCell ref="A968:D968"/>
    <mergeCell ref="A969:D969"/>
    <mergeCell ref="A970:D970"/>
    <mergeCell ref="A971:D971"/>
    <mergeCell ref="A972:D972"/>
    <mergeCell ref="A973:D973"/>
    <mergeCell ref="A974:D974"/>
    <mergeCell ref="A975:D975"/>
    <mergeCell ref="A976:D976"/>
    <mergeCell ref="A977:D977"/>
    <mergeCell ref="A978:D978"/>
    <mergeCell ref="A979:D979"/>
    <mergeCell ref="A980:D980"/>
    <mergeCell ref="A981:D981"/>
    <mergeCell ref="A982:D982"/>
    <mergeCell ref="A983:D983"/>
    <mergeCell ref="A984:D984"/>
    <mergeCell ref="A985:D985"/>
    <mergeCell ref="A986:D986"/>
    <mergeCell ref="A987:D987"/>
    <mergeCell ref="A988:D988"/>
    <mergeCell ref="A989:D989"/>
    <mergeCell ref="A990:D990"/>
    <mergeCell ref="A991:D991"/>
    <mergeCell ref="A992:D992"/>
    <mergeCell ref="A994:D996"/>
    <mergeCell ref="E994:E996"/>
    <mergeCell ref="F994:Q994"/>
    <mergeCell ref="F995:G995"/>
    <mergeCell ref="H995:I995"/>
    <mergeCell ref="J995:K995"/>
    <mergeCell ref="L995:M995"/>
    <mergeCell ref="N995:O995"/>
    <mergeCell ref="P995:Q995"/>
    <mergeCell ref="A997:D997"/>
    <mergeCell ref="A998:D998"/>
    <mergeCell ref="A999:D999"/>
    <mergeCell ref="E999:E1000"/>
    <mergeCell ref="F999:F1000"/>
    <mergeCell ref="G999:G1000"/>
    <mergeCell ref="H999:H1000"/>
    <mergeCell ref="I999:I1000"/>
    <mergeCell ref="J999:J1000"/>
    <mergeCell ref="K999:K1000"/>
    <mergeCell ref="L999:L1000"/>
    <mergeCell ref="M999:M1000"/>
    <mergeCell ref="N999:N1000"/>
    <mergeCell ref="O999:O1000"/>
    <mergeCell ref="P999:P1000"/>
    <mergeCell ref="Q999:Q1000"/>
    <mergeCell ref="A1000:D1000"/>
    <mergeCell ref="A1001:D1001"/>
    <mergeCell ref="E1001:E1002"/>
    <mergeCell ref="F1001:F1002"/>
    <mergeCell ref="G1001:G1002"/>
    <mergeCell ref="H1001:H1002"/>
    <mergeCell ref="I1001:I1002"/>
    <mergeCell ref="J1001:J1002"/>
    <mergeCell ref="K1001:K1002"/>
    <mergeCell ref="L1001:L1002"/>
    <mergeCell ref="M1001:M1002"/>
    <mergeCell ref="N1001:N1002"/>
    <mergeCell ref="O1001:O1002"/>
    <mergeCell ref="P1001:P1002"/>
    <mergeCell ref="Q1001:Q1002"/>
    <mergeCell ref="A1002:D1002"/>
    <mergeCell ref="A1003:D1003"/>
    <mergeCell ref="A1004:D1004"/>
    <mergeCell ref="A1005:D1005"/>
    <mergeCell ref="A1006:D1006"/>
    <mergeCell ref="E1006:E1007"/>
    <mergeCell ref="F1006:F1007"/>
    <mergeCell ref="G1006:G1007"/>
    <mergeCell ref="H1006:H1007"/>
    <mergeCell ref="I1006:I1007"/>
    <mergeCell ref="J1006:J1007"/>
    <mergeCell ref="K1006:K1007"/>
    <mergeCell ref="L1006:L1007"/>
    <mergeCell ref="M1006:M1007"/>
    <mergeCell ref="N1006:N1007"/>
    <mergeCell ref="O1006:O1007"/>
    <mergeCell ref="P1006:P1007"/>
    <mergeCell ref="Q1006:Q1007"/>
    <mergeCell ref="A1007:D1007"/>
    <mergeCell ref="A1008:D1008"/>
    <mergeCell ref="E1008:E1009"/>
    <mergeCell ref="F1008:F1009"/>
    <mergeCell ref="G1008:G1009"/>
    <mergeCell ref="H1008:H1009"/>
    <mergeCell ref="I1008:I1009"/>
    <mergeCell ref="J1008:J1009"/>
    <mergeCell ref="K1008:K1009"/>
    <mergeCell ref="L1008:L1009"/>
    <mergeCell ref="M1008:M1009"/>
    <mergeCell ref="N1008:N1009"/>
    <mergeCell ref="O1008:O1009"/>
    <mergeCell ref="P1008:P1009"/>
    <mergeCell ref="Q1008:Q1009"/>
    <mergeCell ref="A1009:D1009"/>
    <mergeCell ref="A1010:D1010"/>
    <mergeCell ref="A1011:D1011"/>
    <mergeCell ref="A1012:D1012"/>
    <mergeCell ref="A1013:D1013"/>
    <mergeCell ref="A1014:D1014"/>
    <mergeCell ref="A1015:D1015"/>
    <mergeCell ref="A1016:D1016"/>
    <mergeCell ref="A1017:D1017"/>
    <mergeCell ref="A1018:D1018"/>
    <mergeCell ref="A1019:D1019"/>
    <mergeCell ref="A1020:D1020"/>
    <mergeCell ref="A1021:D1021"/>
    <mergeCell ref="A1022:D1022"/>
    <mergeCell ref="A1023:D1023"/>
    <mergeCell ref="A1024:D1024"/>
    <mergeCell ref="A1025:D1025"/>
    <mergeCell ref="A1026:D1026"/>
    <mergeCell ref="A1027:D1027"/>
    <mergeCell ref="A1028:D1028"/>
    <mergeCell ref="A1029:D1029"/>
    <mergeCell ref="A1030:D1030"/>
    <mergeCell ref="A1031:D1031"/>
    <mergeCell ref="A1032:D1032"/>
    <mergeCell ref="A1033:D1033"/>
    <mergeCell ref="A1034:D1034"/>
    <mergeCell ref="A1035:D1035"/>
    <mergeCell ref="A1036:D1036"/>
    <mergeCell ref="A1037:D1037"/>
    <mergeCell ref="A1038:D1038"/>
    <mergeCell ref="A1039:D1039"/>
    <mergeCell ref="A1040:D1040"/>
    <mergeCell ref="A1041:D1041"/>
    <mergeCell ref="A1042:D1042"/>
    <mergeCell ref="A1043:D1043"/>
    <mergeCell ref="A1044:D1044"/>
    <mergeCell ref="A1045:D1045"/>
    <mergeCell ref="A1046:D1046"/>
    <mergeCell ref="A1047:D1047"/>
    <mergeCell ref="A1048:D1048"/>
    <mergeCell ref="A1049:D1049"/>
    <mergeCell ref="A1050:D1050"/>
    <mergeCell ref="A1051:D1051"/>
    <mergeCell ref="A1052:D1052"/>
    <mergeCell ref="A1053:D1053"/>
    <mergeCell ref="A1054:D1054"/>
    <mergeCell ref="A1055:D1055"/>
    <mergeCell ref="A1056:D1056"/>
    <mergeCell ref="A1057:D1057"/>
    <mergeCell ref="A1058:D1058"/>
    <mergeCell ref="A1059:D1059"/>
    <mergeCell ref="A1060:D1060"/>
    <mergeCell ref="A1061:D1061"/>
    <mergeCell ref="A1062:D1062"/>
    <mergeCell ref="A1063:D1063"/>
    <mergeCell ref="A1064:D1064"/>
    <mergeCell ref="A1065:D1065"/>
    <mergeCell ref="A1066:D1066"/>
    <mergeCell ref="A1067:D1067"/>
    <mergeCell ref="A1068:D1068"/>
    <mergeCell ref="A1069:D1069"/>
    <mergeCell ref="A1070:D1070"/>
    <mergeCell ref="A1071:D1071"/>
    <mergeCell ref="A1072:D1072"/>
    <mergeCell ref="A1073:D1073"/>
    <mergeCell ref="A1074:D1074"/>
    <mergeCell ref="A1075:D1075"/>
    <mergeCell ref="A1076:D1076"/>
    <mergeCell ref="A1077:D1077"/>
    <mergeCell ref="A1078:D1078"/>
    <mergeCell ref="A1079:D1079"/>
    <mergeCell ref="A1080:D1080"/>
    <mergeCell ref="A1081:D1081"/>
    <mergeCell ref="A1082:D1082"/>
    <mergeCell ref="A1083:D1083"/>
    <mergeCell ref="A1084:D1084"/>
    <mergeCell ref="A1085:D1085"/>
    <mergeCell ref="A1086:D1086"/>
    <mergeCell ref="A1087:D1087"/>
    <mergeCell ref="A1088:D1088"/>
    <mergeCell ref="A1089:D1089"/>
    <mergeCell ref="A1090:D1090"/>
    <mergeCell ref="A1091:D1091"/>
    <mergeCell ref="A1092:D1092"/>
    <mergeCell ref="A1093:D1093"/>
    <mergeCell ref="A1094:D1094"/>
    <mergeCell ref="A1095:D1095"/>
    <mergeCell ref="A1096:D1096"/>
    <mergeCell ref="A1097:D1097"/>
    <mergeCell ref="A1098:D1098"/>
    <mergeCell ref="A1099:D1099"/>
    <mergeCell ref="A1100:D1100"/>
    <mergeCell ref="A1101:D1101"/>
    <mergeCell ref="A1102:D1102"/>
    <mergeCell ref="A1103:D1103"/>
    <mergeCell ref="A1104:D1104"/>
    <mergeCell ref="A1105:D1105"/>
    <mergeCell ref="A1106:D1106"/>
    <mergeCell ref="A1107:D1107"/>
    <mergeCell ref="A1108:D1108"/>
    <mergeCell ref="A1109:D1109"/>
    <mergeCell ref="A1110:D1110"/>
    <mergeCell ref="A1111:D1111"/>
    <mergeCell ref="A1112:D1112"/>
    <mergeCell ref="A1113:D1113"/>
    <mergeCell ref="A1114:D1114"/>
    <mergeCell ref="A1115:D1115"/>
    <mergeCell ref="A1116:D1116"/>
    <mergeCell ref="A1117:D1117"/>
    <mergeCell ref="A1118:D1118"/>
    <mergeCell ref="A1119:D1119"/>
    <mergeCell ref="A1120:D1120"/>
    <mergeCell ref="A1121:D1121"/>
    <mergeCell ref="A1122:D1122"/>
    <mergeCell ref="A1123:D1123"/>
    <mergeCell ref="A1124:D1124"/>
    <mergeCell ref="A1125:D1125"/>
    <mergeCell ref="A1126:D1126"/>
    <mergeCell ref="A1127:D1127"/>
    <mergeCell ref="A1128:D1128"/>
    <mergeCell ref="A1129:D1129"/>
    <mergeCell ref="A1130:D1130"/>
    <mergeCell ref="A1131:D1131"/>
    <mergeCell ref="A1132:D1132"/>
    <mergeCell ref="A1133:D1133"/>
    <mergeCell ref="A1134:D1134"/>
    <mergeCell ref="A1135:D1135"/>
    <mergeCell ref="A1136:D1136"/>
    <mergeCell ref="A1137:D1137"/>
    <mergeCell ref="A1138:D1138"/>
    <mergeCell ref="A1139:D1139"/>
    <mergeCell ref="A1140:D1140"/>
    <mergeCell ref="A1141:D1141"/>
    <mergeCell ref="A1142:D1142"/>
    <mergeCell ref="A1143:D1143"/>
    <mergeCell ref="A1144:D1144"/>
    <mergeCell ref="A1145:D1145"/>
    <mergeCell ref="A1146:D1146"/>
    <mergeCell ref="A1147:D1147"/>
    <mergeCell ref="A1148:D1148"/>
    <mergeCell ref="A1149:D1149"/>
    <mergeCell ref="A1150:D1150"/>
    <mergeCell ref="A1151:D1151"/>
    <mergeCell ref="A1152:D1152"/>
    <mergeCell ref="A1153:D1153"/>
    <mergeCell ref="A1154:D1154"/>
    <mergeCell ref="A1155:D1155"/>
    <mergeCell ref="A1156:D1156"/>
    <mergeCell ref="A1157:D1157"/>
    <mergeCell ref="A1158:D1158"/>
    <mergeCell ref="A1159:D1159"/>
    <mergeCell ref="A1160:D1160"/>
    <mergeCell ref="A1161:D1161"/>
    <mergeCell ref="A1162:D1162"/>
    <mergeCell ref="A1163:D1163"/>
    <mergeCell ref="A1164:D1164"/>
    <mergeCell ref="A1165:D1165"/>
    <mergeCell ref="A1166:D1166"/>
    <mergeCell ref="A1167:D1167"/>
    <mergeCell ref="A1168:D1168"/>
    <mergeCell ref="A1169:D1169"/>
    <mergeCell ref="A1170:D1170"/>
    <mergeCell ref="A1171:D1171"/>
    <mergeCell ref="A1172:D1172"/>
    <mergeCell ref="A1173:D1173"/>
    <mergeCell ref="A1174:D1174"/>
    <mergeCell ref="A1175:D1175"/>
    <mergeCell ref="A1176:D1176"/>
    <mergeCell ref="A1177:D1177"/>
    <mergeCell ref="A1178:D1178"/>
    <mergeCell ref="A1179:D1179"/>
    <mergeCell ref="A1180:D1180"/>
    <mergeCell ref="A1181:D1181"/>
    <mergeCell ref="A1182:D1182"/>
    <mergeCell ref="A1183:D1183"/>
    <mergeCell ref="A1184:D1184"/>
    <mergeCell ref="A1185:D1185"/>
    <mergeCell ref="A1186:D1186"/>
    <mergeCell ref="A1187:D1187"/>
    <mergeCell ref="A1188:D1188"/>
    <mergeCell ref="A1189:D1189"/>
    <mergeCell ref="A1190:D1190"/>
    <mergeCell ref="A1191:D1191"/>
    <mergeCell ref="A1192:D1192"/>
    <mergeCell ref="A1193:D1193"/>
    <mergeCell ref="A1194:D1194"/>
    <mergeCell ref="A1195:D1195"/>
    <mergeCell ref="A1196:D1196"/>
    <mergeCell ref="A1197:D1197"/>
    <mergeCell ref="A1198:D1198"/>
    <mergeCell ref="A1199:D1199"/>
    <mergeCell ref="A1200:D1200"/>
    <mergeCell ref="A1201:D1201"/>
    <mergeCell ref="A1202:D1202"/>
    <mergeCell ref="A1203:D1203"/>
    <mergeCell ref="A1204:D1204"/>
    <mergeCell ref="A1205:D1205"/>
    <mergeCell ref="A1206:D1206"/>
    <mergeCell ref="A1207:D1207"/>
    <mergeCell ref="A1208:D1208"/>
    <mergeCell ref="A1209:D1209"/>
    <mergeCell ref="A1210:D1210"/>
    <mergeCell ref="A1211:D1211"/>
    <mergeCell ref="A1212:D1212"/>
    <mergeCell ref="A1213:D1213"/>
    <mergeCell ref="A1214:D1214"/>
    <mergeCell ref="A1215:D1215"/>
    <mergeCell ref="A1216:D1216"/>
    <mergeCell ref="A1217:D1217"/>
    <mergeCell ref="A1218:D1218"/>
    <mergeCell ref="A1219:D1219"/>
    <mergeCell ref="A1220:D1220"/>
    <mergeCell ref="A1221:D1221"/>
    <mergeCell ref="A1222:D1222"/>
    <mergeCell ref="A1223:D1223"/>
    <mergeCell ref="A1224:D1224"/>
    <mergeCell ref="A1225:D1225"/>
    <mergeCell ref="A1226:D1226"/>
    <mergeCell ref="A1227:D1227"/>
    <mergeCell ref="A1228:D1228"/>
    <mergeCell ref="A1229:D1229"/>
    <mergeCell ref="A1230:D1230"/>
    <mergeCell ref="A1231:D1231"/>
    <mergeCell ref="A1232:D1232"/>
    <mergeCell ref="A1233:D1233"/>
    <mergeCell ref="A1234:D1234"/>
    <mergeCell ref="A1235:D1235"/>
    <mergeCell ref="A1236:D1236"/>
    <mergeCell ref="A1237:D1237"/>
    <mergeCell ref="A1238:D1238"/>
    <mergeCell ref="A1239:D1239"/>
    <mergeCell ref="A1240:D1240"/>
    <mergeCell ref="A1241:D1241"/>
    <mergeCell ref="A1242:D1242"/>
    <mergeCell ref="A1243:D1243"/>
    <mergeCell ref="A1244:D1244"/>
    <mergeCell ref="A1245:D1245"/>
    <mergeCell ref="A1246:D1246"/>
    <mergeCell ref="A1247:D1247"/>
    <mergeCell ref="A1248:D1248"/>
    <mergeCell ref="A1249:D1249"/>
    <mergeCell ref="A1250:D1250"/>
    <mergeCell ref="A1251:D1251"/>
    <mergeCell ref="A1252:D1252"/>
    <mergeCell ref="A1253:D1253"/>
    <mergeCell ref="A1254:D1254"/>
    <mergeCell ref="A1255:D1255"/>
    <mergeCell ref="A1256:D1256"/>
    <mergeCell ref="A1257:D1257"/>
    <mergeCell ref="A1258:D1258"/>
    <mergeCell ref="A1259:D1259"/>
    <mergeCell ref="A1260:D1260"/>
    <mergeCell ref="A1261:D1261"/>
    <mergeCell ref="A1262:D1262"/>
    <mergeCell ref="A1263:D1263"/>
    <mergeCell ref="A1264:D1264"/>
    <mergeCell ref="A1265:D1265"/>
    <mergeCell ref="A1266:D1266"/>
    <mergeCell ref="A1267:D1267"/>
    <mergeCell ref="A1268:D1268"/>
    <mergeCell ref="E1268:E1269"/>
    <mergeCell ref="F1268:F1269"/>
    <mergeCell ref="G1268:G1269"/>
    <mergeCell ref="H1268:H1269"/>
    <mergeCell ref="I1268:I1269"/>
    <mergeCell ref="J1268:J1269"/>
    <mergeCell ref="K1268:K1269"/>
    <mergeCell ref="L1268:L1269"/>
    <mergeCell ref="M1268:M1269"/>
    <mergeCell ref="N1268:N1269"/>
    <mergeCell ref="O1268:O1269"/>
    <mergeCell ref="P1268:P1269"/>
    <mergeCell ref="Q1268:Q1269"/>
    <mergeCell ref="A1269:D1269"/>
    <mergeCell ref="A1270:D1270"/>
    <mergeCell ref="E1270:E1271"/>
    <mergeCell ref="F1270:F1271"/>
    <mergeCell ref="G1270:G1271"/>
    <mergeCell ref="H1270:H1271"/>
    <mergeCell ref="I1270:I1271"/>
    <mergeCell ref="J1270:J1271"/>
    <mergeCell ref="K1270:K1271"/>
    <mergeCell ref="L1270:L1271"/>
    <mergeCell ref="M1270:M1271"/>
    <mergeCell ref="N1270:N1271"/>
    <mergeCell ref="O1270:O1271"/>
    <mergeCell ref="P1270:P1271"/>
    <mergeCell ref="Q1270:Q1271"/>
    <mergeCell ref="A1271:D1271"/>
    <mergeCell ref="A1272:D1272"/>
    <mergeCell ref="A1273:D1273"/>
    <mergeCell ref="A1274:D1274"/>
    <mergeCell ref="A1275:D1275"/>
    <mergeCell ref="A1276:D1276"/>
    <mergeCell ref="A1277:D1277"/>
    <mergeCell ref="A1278:D1278"/>
    <mergeCell ref="A1279:D1279"/>
    <mergeCell ref="A1280:D1280"/>
    <mergeCell ref="A1281:D1281"/>
    <mergeCell ref="A1282:D1282"/>
    <mergeCell ref="A1283:D1283"/>
    <mergeCell ref="A1284:D1284"/>
    <mergeCell ref="A1285:D1285"/>
    <mergeCell ref="A1286:D1286"/>
    <mergeCell ref="A1287:D1287"/>
    <mergeCell ref="A1288:D1288"/>
    <mergeCell ref="A1289:D1289"/>
    <mergeCell ref="A1290:D1290"/>
    <mergeCell ref="A1291:D1291"/>
    <mergeCell ref="A1292:D1292"/>
    <mergeCell ref="A1293:D1293"/>
    <mergeCell ref="A1294:D1294"/>
    <mergeCell ref="A1295:D1295"/>
    <mergeCell ref="A1296:D1296"/>
    <mergeCell ref="A1297:D1297"/>
    <mergeCell ref="A1298:D1298"/>
    <mergeCell ref="A1299:D1299"/>
    <mergeCell ref="A1300:D1300"/>
    <mergeCell ref="A1301:D1301"/>
    <mergeCell ref="A1302:D1302"/>
    <mergeCell ref="A1303:D1303"/>
    <mergeCell ref="A1304:D1304"/>
    <mergeCell ref="A1305:D1305"/>
    <mergeCell ref="A1306:D1306"/>
    <mergeCell ref="A1307:D1307"/>
    <mergeCell ref="A1308:D1308"/>
    <mergeCell ref="A1309:D1309"/>
    <mergeCell ref="A1310:D1310"/>
    <mergeCell ref="A1311:D1311"/>
    <mergeCell ref="A1312:D1312"/>
    <mergeCell ref="A1313:D1313"/>
    <mergeCell ref="A1314:D1314"/>
    <mergeCell ref="A1315:D1315"/>
    <mergeCell ref="A1316:D1316"/>
    <mergeCell ref="A1317:D1317"/>
    <mergeCell ref="A1318:D1318"/>
    <mergeCell ref="A1319:D1319"/>
    <mergeCell ref="A1320:D1320"/>
    <mergeCell ref="A1321:D1321"/>
    <mergeCell ref="A1322:D1322"/>
    <mergeCell ref="A1323:D1323"/>
    <mergeCell ref="A1324:D1324"/>
    <mergeCell ref="A1325:D1325"/>
    <mergeCell ref="A1326:D1326"/>
    <mergeCell ref="A1327:D1327"/>
    <mergeCell ref="A1328:D1328"/>
    <mergeCell ref="A1329:D1329"/>
    <mergeCell ref="A1330:D1330"/>
    <mergeCell ref="A1331:D1331"/>
    <mergeCell ref="A1332:D1332"/>
    <mergeCell ref="A1333:D1333"/>
    <mergeCell ref="A1334:D1334"/>
    <mergeCell ref="A1335:D1335"/>
    <mergeCell ref="A1336:D1336"/>
    <mergeCell ref="A1337:D1337"/>
    <mergeCell ref="A1338:D1338"/>
    <mergeCell ref="A1339:D1339"/>
    <mergeCell ref="A1340:D1340"/>
    <mergeCell ref="A1341:D1341"/>
    <mergeCell ref="A1342:D1342"/>
    <mergeCell ref="A1343:D1343"/>
    <mergeCell ref="A1344:D1344"/>
    <mergeCell ref="A1345:D1345"/>
    <mergeCell ref="A1346:D1346"/>
    <mergeCell ref="A1347:D1347"/>
    <mergeCell ref="A1348:D1348"/>
    <mergeCell ref="A1349:D1349"/>
    <mergeCell ref="A1350:D1350"/>
    <mergeCell ref="A1351:D1351"/>
    <mergeCell ref="A1352:D1352"/>
    <mergeCell ref="A1353:D1353"/>
    <mergeCell ref="A1354:D1354"/>
    <mergeCell ref="A1355:D1355"/>
    <mergeCell ref="A1356:D1356"/>
    <mergeCell ref="A1357:D1357"/>
    <mergeCell ref="A1358:D1358"/>
    <mergeCell ref="A1359:D1359"/>
    <mergeCell ref="A1360:D1360"/>
    <mergeCell ref="A1361:D1361"/>
    <mergeCell ref="A1362:D1362"/>
    <mergeCell ref="A1363:D1363"/>
    <mergeCell ref="A1364:D1364"/>
    <mergeCell ref="A1365:D1365"/>
    <mergeCell ref="A1366:D1366"/>
    <mergeCell ref="A1367:D1367"/>
    <mergeCell ref="A1368:D1368"/>
    <mergeCell ref="A1369:D1369"/>
    <mergeCell ref="A1370:D1370"/>
    <mergeCell ref="A1371:D1371"/>
    <mergeCell ref="A1372:D1372"/>
    <mergeCell ref="A1373:D1373"/>
    <mergeCell ref="A1374:D1374"/>
    <mergeCell ref="A1375:D1375"/>
    <mergeCell ref="A1376:D1376"/>
    <mergeCell ref="A1377:D1377"/>
    <mergeCell ref="A1378:D1378"/>
    <mergeCell ref="A1379:D1379"/>
    <mergeCell ref="A1380:D1380"/>
    <mergeCell ref="A1381:D1381"/>
    <mergeCell ref="A1382:D1382"/>
    <mergeCell ref="A1383:D1383"/>
    <mergeCell ref="A1384:D1384"/>
    <mergeCell ref="A1385:D1385"/>
    <mergeCell ref="A1386:D1386"/>
    <mergeCell ref="A1387:D1387"/>
    <mergeCell ref="A1388:D1388"/>
    <mergeCell ref="A1389:D1389"/>
    <mergeCell ref="A1390:D1390"/>
    <mergeCell ref="A1391:D1391"/>
    <mergeCell ref="A1392:D1392"/>
    <mergeCell ref="A1393:D1393"/>
    <mergeCell ref="A1394:D1394"/>
    <mergeCell ref="A1395:D1395"/>
    <mergeCell ref="A1396:D1396"/>
    <mergeCell ref="A1397:D1397"/>
    <mergeCell ref="A1398:D1398"/>
    <mergeCell ref="A1399:D1399"/>
    <mergeCell ref="A1400:D1400"/>
    <mergeCell ref="A1401:D1401"/>
    <mergeCell ref="A1402:D1402"/>
    <mergeCell ref="A1403:D1403"/>
    <mergeCell ref="A1404:D1404"/>
    <mergeCell ref="A1405:D1405"/>
    <mergeCell ref="A1406:D1406"/>
    <mergeCell ref="A1407:D1407"/>
    <mergeCell ref="A1408:D1408"/>
    <mergeCell ref="A1409:D1409"/>
    <mergeCell ref="A1410:D1410"/>
    <mergeCell ref="A1411:D1411"/>
    <mergeCell ref="A1412:D1412"/>
    <mergeCell ref="A1413:D1413"/>
    <mergeCell ref="A1414:D1414"/>
    <mergeCell ref="A1415:D1415"/>
    <mergeCell ref="A1416:D1416"/>
    <mergeCell ref="A1417:D1417"/>
    <mergeCell ref="A1418:D1418"/>
    <mergeCell ref="A1419:D1419"/>
    <mergeCell ref="A1420:D1420"/>
    <mergeCell ref="A1421:D1421"/>
    <mergeCell ref="A1422:D1422"/>
    <mergeCell ref="A1423:D1423"/>
    <mergeCell ref="A1424:D1424"/>
    <mergeCell ref="A1425:D1425"/>
    <mergeCell ref="A1426:D1426"/>
    <mergeCell ref="A1427:D1427"/>
    <mergeCell ref="A1428:D1428"/>
    <mergeCell ref="A1429:D1429"/>
    <mergeCell ref="A1430:D1430"/>
    <mergeCell ref="A1431:D1431"/>
    <mergeCell ref="A1432:D1432"/>
    <mergeCell ref="A1433:D1433"/>
    <mergeCell ref="A1434:D1434"/>
    <mergeCell ref="A1435:D1435"/>
    <mergeCell ref="A1436:D1436"/>
    <mergeCell ref="A1437:D1437"/>
    <mergeCell ref="A1438:D1438"/>
    <mergeCell ref="A1439:D1439"/>
    <mergeCell ref="A1440:D1440"/>
    <mergeCell ref="A1441:D1441"/>
    <mergeCell ref="A1442:D1442"/>
    <mergeCell ref="A1443:D1443"/>
    <mergeCell ref="A1444:D1444"/>
    <mergeCell ref="A1445:D1445"/>
    <mergeCell ref="A1446:D1446"/>
    <mergeCell ref="A1447:D1447"/>
    <mergeCell ref="A1448:D1448"/>
    <mergeCell ref="A1449:D1449"/>
    <mergeCell ref="A1450:D1450"/>
    <mergeCell ref="A1451:D1451"/>
    <mergeCell ref="A1452:D1452"/>
    <mergeCell ref="A1453:D1453"/>
    <mergeCell ref="A1454:D1454"/>
    <mergeCell ref="A1455:D1455"/>
    <mergeCell ref="A1456:D1456"/>
    <mergeCell ref="A1457:D1457"/>
    <mergeCell ref="A1458:D1458"/>
    <mergeCell ref="A1459:D1459"/>
    <mergeCell ref="A1460:D1460"/>
    <mergeCell ref="A1461:D1461"/>
    <mergeCell ref="A1462:D1462"/>
    <mergeCell ref="A1463:D1463"/>
    <mergeCell ref="A1464:D1464"/>
    <mergeCell ref="A1465:D1465"/>
    <mergeCell ref="A1466:D1466"/>
    <mergeCell ref="A1467:D1467"/>
    <mergeCell ref="A1468:D1468"/>
    <mergeCell ref="A1469:D1469"/>
    <mergeCell ref="A1470:D1470"/>
    <mergeCell ref="A1471:D1471"/>
    <mergeCell ref="A1472:D1472"/>
    <mergeCell ref="A1473:D1473"/>
    <mergeCell ref="A1474:D1474"/>
    <mergeCell ref="A1475:D1475"/>
    <mergeCell ref="A1476:D1476"/>
    <mergeCell ref="A1477:D1477"/>
    <mergeCell ref="A1478:D1478"/>
    <mergeCell ref="A1479:D1479"/>
    <mergeCell ref="A1480:D1480"/>
    <mergeCell ref="A1481:D1481"/>
    <mergeCell ref="A1482:D1482"/>
    <mergeCell ref="A1483:D1483"/>
    <mergeCell ref="A1484:D1484"/>
    <mergeCell ref="A1485:D1485"/>
    <mergeCell ref="A1486:D1486"/>
    <mergeCell ref="A1487:D1487"/>
    <mergeCell ref="A1488:D1488"/>
    <mergeCell ref="A1489:D1489"/>
    <mergeCell ref="A1490:D1490"/>
    <mergeCell ref="A1491:D1491"/>
    <mergeCell ref="A1492:D1492"/>
    <mergeCell ref="A1493:D1493"/>
    <mergeCell ref="A1494:D1494"/>
    <mergeCell ref="A1495:D1495"/>
    <mergeCell ref="A1496:D1496"/>
    <mergeCell ref="A1497:D1497"/>
    <mergeCell ref="A1498:D1498"/>
    <mergeCell ref="A1499:D1499"/>
    <mergeCell ref="A1500:D1500"/>
    <mergeCell ref="A1501:D1501"/>
    <mergeCell ref="A1502:D1502"/>
    <mergeCell ref="A1503:D1503"/>
    <mergeCell ref="A1504:D1504"/>
    <mergeCell ref="A1505:D1505"/>
    <mergeCell ref="A1506:D1506"/>
    <mergeCell ref="A1507:D1507"/>
    <mergeCell ref="A1508:D1508"/>
    <mergeCell ref="A1509:D1509"/>
    <mergeCell ref="A1510:D1510"/>
    <mergeCell ref="A1511:D1511"/>
    <mergeCell ref="A1512:D1512"/>
    <mergeCell ref="A1513:D1513"/>
    <mergeCell ref="A1514:D1514"/>
    <mergeCell ref="A1515:D1515"/>
    <mergeCell ref="A1516:D1516"/>
    <mergeCell ref="A1517:D1517"/>
    <mergeCell ref="A1518:D1518"/>
    <mergeCell ref="A1519:D1519"/>
    <mergeCell ref="A1520:D1520"/>
    <mergeCell ref="A1521:D1521"/>
    <mergeCell ref="A1522:D1522"/>
    <mergeCell ref="A1523:D1523"/>
    <mergeCell ref="A1524:D1524"/>
    <mergeCell ref="A1525:D1525"/>
    <mergeCell ref="A1526:D1526"/>
    <mergeCell ref="A1527:D1527"/>
    <mergeCell ref="A1528:D1528"/>
    <mergeCell ref="A1529:D1529"/>
    <mergeCell ref="A1530:D1530"/>
    <mergeCell ref="A1531:D1531"/>
    <mergeCell ref="A1532:D1532"/>
    <mergeCell ref="A1533:D1533"/>
    <mergeCell ref="A1534:D1534"/>
    <mergeCell ref="A1535:D1535"/>
    <mergeCell ref="A1536:D1536"/>
    <mergeCell ref="A1537:D1537"/>
    <mergeCell ref="A1538:D1538"/>
    <mergeCell ref="A1539:D1539"/>
    <mergeCell ref="A1540:D1540"/>
    <mergeCell ref="A1541:D1541"/>
    <mergeCell ref="A1542:D1542"/>
    <mergeCell ref="A1543:D1543"/>
    <mergeCell ref="A1544:D1544"/>
    <mergeCell ref="A1545:D1545"/>
    <mergeCell ref="A1546:D1546"/>
    <mergeCell ref="A1547:D1547"/>
    <mergeCell ref="A1548:D1548"/>
    <mergeCell ref="A1549:D1549"/>
    <mergeCell ref="A1550:D1550"/>
    <mergeCell ref="A1551:D1551"/>
    <mergeCell ref="A1552:D1552"/>
    <mergeCell ref="A1553:D1553"/>
    <mergeCell ref="A1554:D1554"/>
    <mergeCell ref="A1555:D1555"/>
    <mergeCell ref="A1556:D1556"/>
    <mergeCell ref="A1557:D1557"/>
    <mergeCell ref="A1558:D1558"/>
    <mergeCell ref="A1559:D1559"/>
    <mergeCell ref="A1560:D1560"/>
    <mergeCell ref="A1561:D1561"/>
    <mergeCell ref="A1562:D1562"/>
    <mergeCell ref="A1563:D1563"/>
    <mergeCell ref="A1564:D1564"/>
    <mergeCell ref="A1565:D1565"/>
    <mergeCell ref="A1566:D1566"/>
    <mergeCell ref="A1567:D1567"/>
    <mergeCell ref="A1568:D1568"/>
    <mergeCell ref="A1569:D1569"/>
    <mergeCell ref="A1570:D1570"/>
    <mergeCell ref="A1571:D1571"/>
    <mergeCell ref="A1572:D1572"/>
    <mergeCell ref="A1573:D1573"/>
    <mergeCell ref="A1574:D1574"/>
    <mergeCell ref="A1575:D1575"/>
    <mergeCell ref="A1576:D1576"/>
    <mergeCell ref="A1577:D1577"/>
    <mergeCell ref="A1578:D1578"/>
    <mergeCell ref="A1579:D1579"/>
    <mergeCell ref="A1580:D1580"/>
    <mergeCell ref="A1581:D1581"/>
    <mergeCell ref="A1582:D1582"/>
    <mergeCell ref="A1583:D1583"/>
    <mergeCell ref="A1584:D1584"/>
    <mergeCell ref="A1585:D1585"/>
    <mergeCell ref="A1586:D1586"/>
    <mergeCell ref="A1587:D1587"/>
    <mergeCell ref="A1588:D1588"/>
    <mergeCell ref="A1589:D1589"/>
    <mergeCell ref="A1590:D1590"/>
    <mergeCell ref="A1591:D1591"/>
    <mergeCell ref="A1592:D1592"/>
    <mergeCell ref="A1593:D1593"/>
    <mergeCell ref="A1594:D1594"/>
    <mergeCell ref="A1595:D1595"/>
    <mergeCell ref="A1596:D1596"/>
    <mergeCell ref="A1597:D1597"/>
    <mergeCell ref="A1598:D1598"/>
    <mergeCell ref="A1599:D1599"/>
    <mergeCell ref="A1600:D1600"/>
    <mergeCell ref="A1601:D1601"/>
    <mergeCell ref="A1602:D1602"/>
    <mergeCell ref="A1603:D1603"/>
    <mergeCell ref="A1604:D1604"/>
    <mergeCell ref="A1605:D1605"/>
    <mergeCell ref="A1606:D1606"/>
    <mergeCell ref="A1607:D1607"/>
    <mergeCell ref="A1608:D1608"/>
    <mergeCell ref="A1609:D1609"/>
    <mergeCell ref="A1610:D1610"/>
    <mergeCell ref="A1611:D1611"/>
    <mergeCell ref="A1612:D1612"/>
    <mergeCell ref="A1613:D1613"/>
    <mergeCell ref="A1614:D1614"/>
    <mergeCell ref="A1615:D1615"/>
    <mergeCell ref="A1616:D1616"/>
    <mergeCell ref="A1617:D1617"/>
    <mergeCell ref="A1618:D1618"/>
    <mergeCell ref="A1619:D1619"/>
    <mergeCell ref="A1620:D1620"/>
    <mergeCell ref="A1621:D1621"/>
    <mergeCell ref="A1622:D1622"/>
    <mergeCell ref="A1623:D1623"/>
    <mergeCell ref="A1624:D1624"/>
    <mergeCell ref="A1625:D1625"/>
    <mergeCell ref="A1626:D1626"/>
    <mergeCell ref="A1627:D1627"/>
    <mergeCell ref="A1628:D1628"/>
    <mergeCell ref="A1629:D1629"/>
    <mergeCell ref="A1630:D1630"/>
    <mergeCell ref="A1631:D1631"/>
    <mergeCell ref="A1632:D1632"/>
    <mergeCell ref="A1633:D1633"/>
    <mergeCell ref="A1634:D1634"/>
    <mergeCell ref="A1635:D1635"/>
    <mergeCell ref="A1636:D1636"/>
    <mergeCell ref="A1637:D1637"/>
    <mergeCell ref="A1638:D1638"/>
    <mergeCell ref="A1639:D1639"/>
    <mergeCell ref="A1640:D1640"/>
    <mergeCell ref="A1641:D1641"/>
    <mergeCell ref="A1642:D1642"/>
    <mergeCell ref="A1643:D1643"/>
    <mergeCell ref="A1644:D1644"/>
    <mergeCell ref="A1645:D1645"/>
    <mergeCell ref="A1646:D1646"/>
    <mergeCell ref="A1647:D1647"/>
    <mergeCell ref="A1648:D1648"/>
    <mergeCell ref="A1649:D1649"/>
    <mergeCell ref="A1650:D1650"/>
    <mergeCell ref="A1651:D1651"/>
    <mergeCell ref="A1652:D1652"/>
    <mergeCell ref="A1653:D1653"/>
    <mergeCell ref="A1654:D1654"/>
    <mergeCell ref="A1655:D1655"/>
    <mergeCell ref="A1656:D1656"/>
    <mergeCell ref="A1657:D1657"/>
    <mergeCell ref="A1658:D1658"/>
    <mergeCell ref="A1659:D1659"/>
    <mergeCell ref="A1660:D1660"/>
    <mergeCell ref="A1661:D1661"/>
    <mergeCell ref="A1662:D1662"/>
    <mergeCell ref="A1663:D1663"/>
    <mergeCell ref="A1664:D1664"/>
    <mergeCell ref="A1665:D1665"/>
    <mergeCell ref="A1666:D1666"/>
    <mergeCell ref="A1667:D1667"/>
    <mergeCell ref="A1668:D1668"/>
    <mergeCell ref="A1669:D1669"/>
    <mergeCell ref="A1670:D1670"/>
    <mergeCell ref="A1671:D1671"/>
    <mergeCell ref="A1672:D1672"/>
    <mergeCell ref="A1673:D1673"/>
    <mergeCell ref="A1674:D1674"/>
    <mergeCell ref="A1675:D1675"/>
    <mergeCell ref="A1676:D1676"/>
    <mergeCell ref="A1677:D1677"/>
    <mergeCell ref="A1678:D1678"/>
    <mergeCell ref="A1679:D1679"/>
    <mergeCell ref="A1680:D1680"/>
    <mergeCell ref="A1681:D1681"/>
    <mergeCell ref="A1682:D1682"/>
    <mergeCell ref="A1683:D1683"/>
    <mergeCell ref="A1684:D1684"/>
    <mergeCell ref="A1685:D1685"/>
    <mergeCell ref="A1686:D1686"/>
    <mergeCell ref="A1687:D1687"/>
    <mergeCell ref="A1688:D1688"/>
    <mergeCell ref="A1689:D1689"/>
    <mergeCell ref="A1690:D1690"/>
    <mergeCell ref="A1691:D1691"/>
    <mergeCell ref="A1692:D1692"/>
    <mergeCell ref="A1693:D1693"/>
    <mergeCell ref="A1694:D1694"/>
    <mergeCell ref="A1695:D1695"/>
    <mergeCell ref="A1696:D1696"/>
    <mergeCell ref="A1697:D1697"/>
    <mergeCell ref="A1698:D1698"/>
    <mergeCell ref="A1699:D1699"/>
    <mergeCell ref="A1700:D1700"/>
    <mergeCell ref="A1701:D1701"/>
    <mergeCell ref="A1702:D1702"/>
    <mergeCell ref="A1703:D1703"/>
    <mergeCell ref="A1704:D1704"/>
    <mergeCell ref="A1705:D1705"/>
    <mergeCell ref="A1706:D1706"/>
    <mergeCell ref="A1707:D1707"/>
    <mergeCell ref="A1708:D1708"/>
    <mergeCell ref="A1709:D1709"/>
    <mergeCell ref="A1710:D1710"/>
    <mergeCell ref="A1711:D1711"/>
    <mergeCell ref="A1712:D1712"/>
    <mergeCell ref="A1713:D1713"/>
    <mergeCell ref="A1714:D1714"/>
    <mergeCell ref="A1715:D1715"/>
    <mergeCell ref="A1716:D1716"/>
    <mergeCell ref="A1717:D1717"/>
    <mergeCell ref="A1718:D1718"/>
    <mergeCell ref="A1719:D1719"/>
    <mergeCell ref="A1720:D1720"/>
    <mergeCell ref="A1721:D1721"/>
    <mergeCell ref="A1722:D1722"/>
    <mergeCell ref="A1723:D1723"/>
    <mergeCell ref="A1724:D1724"/>
    <mergeCell ref="A1725:D1725"/>
    <mergeCell ref="A1726:D1726"/>
    <mergeCell ref="A1727:D1727"/>
    <mergeCell ref="A1728:D1728"/>
    <mergeCell ref="A1729:D1729"/>
    <mergeCell ref="A1730:D1730"/>
    <mergeCell ref="A1731:D1731"/>
    <mergeCell ref="A1732:D1732"/>
    <mergeCell ref="A1733:D1733"/>
    <mergeCell ref="A1734:D1734"/>
    <mergeCell ref="A1735:D1735"/>
    <mergeCell ref="A1736:D1736"/>
    <mergeCell ref="A1737:D1737"/>
    <mergeCell ref="A1738:D1738"/>
    <mergeCell ref="A1739:D1739"/>
    <mergeCell ref="A1740:D1740"/>
    <mergeCell ref="A1741:D1741"/>
    <mergeCell ref="A1742:D1742"/>
    <mergeCell ref="A1743:D1743"/>
    <mergeCell ref="A1744:D1744"/>
    <mergeCell ref="A1745:D1745"/>
    <mergeCell ref="A1746:D1746"/>
    <mergeCell ref="E1746:E1747"/>
    <mergeCell ref="F1746:F1747"/>
    <mergeCell ref="G1746:G1747"/>
    <mergeCell ref="H1746:H1747"/>
    <mergeCell ref="I1746:I1747"/>
    <mergeCell ref="J1746:J1747"/>
    <mergeCell ref="K1746:K1747"/>
    <mergeCell ref="L1746:L1747"/>
    <mergeCell ref="M1746:M1747"/>
    <mergeCell ref="N1746:N1747"/>
    <mergeCell ref="O1746:O1747"/>
    <mergeCell ref="P1746:P1747"/>
    <mergeCell ref="Q1746:Q1747"/>
    <mergeCell ref="A1747:D1747"/>
    <mergeCell ref="A1748:D1748"/>
    <mergeCell ref="E1748:E1749"/>
    <mergeCell ref="F1748:F1749"/>
    <mergeCell ref="G1748:G1749"/>
    <mergeCell ref="H1748:H1749"/>
    <mergeCell ref="I1748:I1749"/>
    <mergeCell ref="J1748:J1749"/>
    <mergeCell ref="K1748:K1749"/>
    <mergeCell ref="L1748:L1749"/>
    <mergeCell ref="M1748:M1749"/>
    <mergeCell ref="N1748:N1749"/>
    <mergeCell ref="O1748:O1749"/>
    <mergeCell ref="P1748:P1749"/>
    <mergeCell ref="Q1748:Q1749"/>
    <mergeCell ref="A1749:D1749"/>
    <mergeCell ref="A1750:D1750"/>
    <mergeCell ref="A1751:D1751"/>
    <mergeCell ref="A1752:D1752"/>
    <mergeCell ref="A1753:D1753"/>
    <mergeCell ref="A1754:D1754"/>
    <mergeCell ref="A1755:D1755"/>
    <mergeCell ref="A1756:D1756"/>
    <mergeCell ref="A1757:D1757"/>
    <mergeCell ref="A1758:D1758"/>
    <mergeCell ref="A1759:D1759"/>
    <mergeCell ref="A1760:D1760"/>
    <mergeCell ref="A1761:D1761"/>
    <mergeCell ref="A1762:D1762"/>
    <mergeCell ref="A1763:D1763"/>
    <mergeCell ref="A1764:D1764"/>
    <mergeCell ref="A1765:D1765"/>
    <mergeCell ref="A1766:D1766"/>
    <mergeCell ref="A1767:D1767"/>
    <mergeCell ref="A1768:D1768"/>
    <mergeCell ref="A1769:D1769"/>
    <mergeCell ref="A1770:D1770"/>
    <mergeCell ref="A1771:D1771"/>
    <mergeCell ref="A1772:D1772"/>
    <mergeCell ref="A1774:D1775"/>
    <mergeCell ref="E1774:E1775"/>
    <mergeCell ref="F1774:P1774"/>
    <mergeCell ref="A1776:D1776"/>
    <mergeCell ref="A1777:D1777"/>
    <mergeCell ref="A1778:D1778"/>
    <mergeCell ref="E1778:E1779"/>
    <mergeCell ref="F1778:F1779"/>
    <mergeCell ref="G1778:G1779"/>
    <mergeCell ref="H1778:H1779"/>
    <mergeCell ref="I1778:I1779"/>
    <mergeCell ref="J1778:J1779"/>
    <mergeCell ref="K1778:K1779"/>
    <mergeCell ref="L1778:L1779"/>
    <mergeCell ref="M1778:M1779"/>
    <mergeCell ref="N1778:N1779"/>
    <mergeCell ref="O1778:O1779"/>
    <mergeCell ref="P1778:P1779"/>
    <mergeCell ref="A1779:D1779"/>
    <mergeCell ref="A1780:D1780"/>
    <mergeCell ref="E1780:E1781"/>
    <mergeCell ref="F1780:F1781"/>
    <mergeCell ref="G1780:G1781"/>
    <mergeCell ref="H1780:H1781"/>
    <mergeCell ref="I1780:I1781"/>
    <mergeCell ref="J1780:J1781"/>
    <mergeCell ref="K1780:K1781"/>
    <mergeCell ref="L1780:L1781"/>
    <mergeCell ref="M1780:M1781"/>
    <mergeCell ref="N1780:N1781"/>
    <mergeCell ref="O1780:O1781"/>
    <mergeCell ref="P1780:P1781"/>
    <mergeCell ref="A1781:D1781"/>
    <mergeCell ref="A1782:D1782"/>
    <mergeCell ref="A1783:D1783"/>
    <mergeCell ref="A1784:D1784"/>
    <mergeCell ref="A1785:D1785"/>
    <mergeCell ref="E1785:E1786"/>
    <mergeCell ref="F1785:F1786"/>
    <mergeCell ref="G1785:G1786"/>
    <mergeCell ref="H1785:H1786"/>
    <mergeCell ref="I1785:I1786"/>
    <mergeCell ref="J1785:J1786"/>
    <mergeCell ref="K1785:K1786"/>
    <mergeCell ref="L1785:L1786"/>
    <mergeCell ref="M1785:M1786"/>
    <mergeCell ref="N1785:N1786"/>
    <mergeCell ref="O1785:O1786"/>
    <mergeCell ref="P1785:P1786"/>
    <mergeCell ref="A1786:D1786"/>
    <mergeCell ref="A1787:D1787"/>
    <mergeCell ref="E1787:E1788"/>
    <mergeCell ref="F1787:F1788"/>
    <mergeCell ref="G1787:G1788"/>
    <mergeCell ref="H1787:H1788"/>
    <mergeCell ref="I1787:I1788"/>
    <mergeCell ref="J1787:J1788"/>
    <mergeCell ref="K1787:K1788"/>
    <mergeCell ref="L1787:L1788"/>
    <mergeCell ref="M1787:M1788"/>
    <mergeCell ref="N1787:N1788"/>
    <mergeCell ref="O1787:O1788"/>
    <mergeCell ref="P1787:P1788"/>
    <mergeCell ref="A1788:D1788"/>
    <mergeCell ref="A1789:D1789"/>
    <mergeCell ref="A1790:D1790"/>
    <mergeCell ref="A1791:D1791"/>
    <mergeCell ref="A1792:D1792"/>
    <mergeCell ref="A1793:D1793"/>
    <mergeCell ref="A1794:D1794"/>
    <mergeCell ref="A1795:D1795"/>
    <mergeCell ref="A1796:D1796"/>
    <mergeCell ref="A1797:D1797"/>
    <mergeCell ref="A1798:D1798"/>
    <mergeCell ref="A1799:D1799"/>
    <mergeCell ref="A1800:D1800"/>
    <mergeCell ref="A1801:D1801"/>
    <mergeCell ref="A1802:D1802"/>
    <mergeCell ref="A1803:D1803"/>
    <mergeCell ref="A1804:D1804"/>
    <mergeCell ref="A1805:D1805"/>
    <mergeCell ref="A1806:D1806"/>
    <mergeCell ref="A1807:D1807"/>
    <mergeCell ref="A1808:D1808"/>
    <mergeCell ref="A1809:D1809"/>
    <mergeCell ref="A1810:D1810"/>
    <mergeCell ref="A1811:D1811"/>
    <mergeCell ref="A1812:D1812"/>
    <mergeCell ref="A1813:D1813"/>
    <mergeCell ref="A1814:D1814"/>
    <mergeCell ref="A1815:D1815"/>
    <mergeCell ref="A1816:D1816"/>
    <mergeCell ref="A1817:D1817"/>
    <mergeCell ref="A1818:D1818"/>
    <mergeCell ref="A1819:D1819"/>
    <mergeCell ref="A1820:D1820"/>
    <mergeCell ref="A1821:D1821"/>
    <mergeCell ref="A1822:D1822"/>
    <mergeCell ref="A1823:D1823"/>
    <mergeCell ref="A1824:D1824"/>
    <mergeCell ref="A1825:D1825"/>
    <mergeCell ref="A1826:D1826"/>
    <mergeCell ref="A1827:D1827"/>
    <mergeCell ref="A1828:D1828"/>
    <mergeCell ref="A1829:D1829"/>
    <mergeCell ref="A1830:D1830"/>
    <mergeCell ref="A1831:D1831"/>
    <mergeCell ref="A1832:D1832"/>
    <mergeCell ref="A1833:D1833"/>
    <mergeCell ref="A1834:D1834"/>
    <mergeCell ref="A1835:D1835"/>
    <mergeCell ref="A1836:D1836"/>
    <mergeCell ref="A1837:D1837"/>
    <mergeCell ref="A1838:D1838"/>
    <mergeCell ref="A1839:D1839"/>
    <mergeCell ref="A1840:D1840"/>
    <mergeCell ref="A1841:D1841"/>
    <mergeCell ref="A1842:D1842"/>
    <mergeCell ref="A1843:D1843"/>
    <mergeCell ref="A1844:D1844"/>
    <mergeCell ref="A1845:D1845"/>
    <mergeCell ref="A1846:D1846"/>
    <mergeCell ref="A1847:D1847"/>
    <mergeCell ref="A1848:D1848"/>
    <mergeCell ref="A1849:D1849"/>
    <mergeCell ref="A1850:D1850"/>
    <mergeCell ref="A1851:D1851"/>
    <mergeCell ref="A1852:D1852"/>
    <mergeCell ref="A1853:D1853"/>
    <mergeCell ref="A1854:D1854"/>
    <mergeCell ref="A1855:D1855"/>
    <mergeCell ref="A1856:D1856"/>
    <mergeCell ref="A1857:D1857"/>
    <mergeCell ref="A1858:D1858"/>
    <mergeCell ref="A1859:D1859"/>
    <mergeCell ref="A1860:D1860"/>
    <mergeCell ref="A1861:D1861"/>
    <mergeCell ref="A1862:D1862"/>
    <mergeCell ref="A1863:D1863"/>
    <mergeCell ref="A1864:D1864"/>
    <mergeCell ref="A1865:D1865"/>
    <mergeCell ref="A1866:D1866"/>
    <mergeCell ref="A1867:D1867"/>
    <mergeCell ref="A1868:D1868"/>
    <mergeCell ref="A1869:D1869"/>
    <mergeCell ref="A1870:D1870"/>
    <mergeCell ref="A1871:D1871"/>
    <mergeCell ref="A1872:D1872"/>
    <mergeCell ref="A1873:D1873"/>
    <mergeCell ref="A1874:D1874"/>
    <mergeCell ref="A1875:D1875"/>
    <mergeCell ref="A1876:D1876"/>
    <mergeCell ref="A1877:D1877"/>
    <mergeCell ref="A1878:D1878"/>
    <mergeCell ref="A1879:D1879"/>
    <mergeCell ref="A1880:D1880"/>
    <mergeCell ref="A1881:D1881"/>
    <mergeCell ref="A1882:D1882"/>
    <mergeCell ref="A1883:D1883"/>
    <mergeCell ref="A1884:D1884"/>
    <mergeCell ref="A1885:D1885"/>
    <mergeCell ref="A1886:D1886"/>
    <mergeCell ref="A1887:D1887"/>
    <mergeCell ref="A1888:D1888"/>
    <mergeCell ref="A1889:D1889"/>
    <mergeCell ref="A1890:D1890"/>
    <mergeCell ref="A1891:D1891"/>
    <mergeCell ref="A1892:D1892"/>
    <mergeCell ref="A1893:D1893"/>
    <mergeCell ref="A1894:D1894"/>
    <mergeCell ref="A1895:D1895"/>
    <mergeCell ref="A1896:D1896"/>
    <mergeCell ref="A1897:D1897"/>
    <mergeCell ref="A1898:D1898"/>
    <mergeCell ref="A1899:D1899"/>
    <mergeCell ref="A1900:D1900"/>
    <mergeCell ref="A1901:D1901"/>
    <mergeCell ref="A1902:D1902"/>
    <mergeCell ref="A1903:D1903"/>
    <mergeCell ref="A1904:D1904"/>
    <mergeCell ref="A1905:D1905"/>
    <mergeCell ref="A1906:D1906"/>
    <mergeCell ref="A1907:D1907"/>
    <mergeCell ref="A1908:D1908"/>
    <mergeCell ref="A1909:D1909"/>
    <mergeCell ref="A1910:D1910"/>
    <mergeCell ref="A1911:D1911"/>
    <mergeCell ref="A1912:D1912"/>
    <mergeCell ref="A1913:D1913"/>
    <mergeCell ref="A1914:D1914"/>
    <mergeCell ref="A1915:D1915"/>
    <mergeCell ref="A1916:D1916"/>
    <mergeCell ref="A1917:D1917"/>
    <mergeCell ref="A1918:D1918"/>
    <mergeCell ref="A1919:D1919"/>
    <mergeCell ref="A1920:D1920"/>
    <mergeCell ref="A1921:D1921"/>
    <mergeCell ref="A1922:D1922"/>
    <mergeCell ref="A1923:D1923"/>
    <mergeCell ref="A1924:D1924"/>
    <mergeCell ref="A1925:D1925"/>
    <mergeCell ref="A1926:D1926"/>
    <mergeCell ref="A1927:D1927"/>
    <mergeCell ref="A1928:D1928"/>
    <mergeCell ref="A1929:D1929"/>
    <mergeCell ref="A1930:D1930"/>
    <mergeCell ref="A1931:D1931"/>
    <mergeCell ref="A1932:D1932"/>
    <mergeCell ref="A1933:D1933"/>
    <mergeCell ref="A1934:D1934"/>
    <mergeCell ref="A1935:D1935"/>
    <mergeCell ref="A1936:D1936"/>
    <mergeCell ref="A1937:D1937"/>
    <mergeCell ref="A1938:D1938"/>
    <mergeCell ref="A1939:D1939"/>
    <mergeCell ref="A1940:D1940"/>
    <mergeCell ref="A1941:D1941"/>
    <mergeCell ref="A1942:D1942"/>
    <mergeCell ref="A1943:D1943"/>
    <mergeCell ref="A1944:D1944"/>
    <mergeCell ref="A1945:D1945"/>
    <mergeCell ref="A1946:D1946"/>
    <mergeCell ref="A1947:D1947"/>
    <mergeCell ref="A1948:D1948"/>
    <mergeCell ref="A1949:D1949"/>
    <mergeCell ref="A1950:D1950"/>
    <mergeCell ref="A1951:D1951"/>
    <mergeCell ref="A1952:D1952"/>
    <mergeCell ref="A1953:D1953"/>
    <mergeCell ref="A1954:D1954"/>
    <mergeCell ref="A1955:D1955"/>
    <mergeCell ref="A1956:D1956"/>
    <mergeCell ref="A1957:D1957"/>
    <mergeCell ref="A1958:D1958"/>
    <mergeCell ref="A1959:D1959"/>
    <mergeCell ref="A1960:D1960"/>
    <mergeCell ref="A1961:D1961"/>
    <mergeCell ref="A1962:D1962"/>
    <mergeCell ref="A1963:D1963"/>
    <mergeCell ref="A1964:D1964"/>
    <mergeCell ref="A1965:D1965"/>
    <mergeCell ref="A1966:D1966"/>
    <mergeCell ref="A1967:D1967"/>
    <mergeCell ref="A1968:D1968"/>
    <mergeCell ref="A1969:D1969"/>
    <mergeCell ref="A1970:D1970"/>
    <mergeCell ref="A1971:D1971"/>
    <mergeCell ref="A1972:D1972"/>
    <mergeCell ref="A1973:D1973"/>
    <mergeCell ref="A1974:D1974"/>
    <mergeCell ref="A1975:D1975"/>
    <mergeCell ref="A1976:D1976"/>
    <mergeCell ref="A1977:D1977"/>
    <mergeCell ref="A1978:D1978"/>
    <mergeCell ref="A1979:D1979"/>
    <mergeCell ref="A1980:D1980"/>
    <mergeCell ref="A1981:D1981"/>
    <mergeCell ref="A1982:D1982"/>
    <mergeCell ref="A1983:D1983"/>
    <mergeCell ref="A1984:D1984"/>
    <mergeCell ref="A1985:D1985"/>
    <mergeCell ref="A1986:D1986"/>
    <mergeCell ref="A1987:D1987"/>
    <mergeCell ref="A1988:D1988"/>
    <mergeCell ref="A1989:D1989"/>
    <mergeCell ref="A1990:D1990"/>
    <mergeCell ref="A1991:D1991"/>
    <mergeCell ref="A1992:D1992"/>
    <mergeCell ref="A1993:D1993"/>
    <mergeCell ref="A1994:D1994"/>
    <mergeCell ref="A1995:D1995"/>
    <mergeCell ref="A1996:D1996"/>
    <mergeCell ref="A1997:D1997"/>
    <mergeCell ref="A1998:D1998"/>
    <mergeCell ref="A1999:D1999"/>
    <mergeCell ref="A2000:D2000"/>
    <mergeCell ref="A2001:D2001"/>
    <mergeCell ref="A2002:D2002"/>
    <mergeCell ref="A2003:D2003"/>
    <mergeCell ref="A2004:D2004"/>
    <mergeCell ref="A2005:D2005"/>
    <mergeCell ref="A2006:D2006"/>
    <mergeCell ref="A2007:D2007"/>
    <mergeCell ref="A2008:D2008"/>
    <mergeCell ref="A2009:D2009"/>
    <mergeCell ref="A2010:D2010"/>
    <mergeCell ref="A2011:D2011"/>
    <mergeCell ref="A2012:D2012"/>
    <mergeCell ref="A2013:D2013"/>
    <mergeCell ref="A2014:D2014"/>
    <mergeCell ref="A2015:D2015"/>
    <mergeCell ref="A2016:D2016"/>
    <mergeCell ref="A2017:D2017"/>
    <mergeCell ref="A2018:D2018"/>
    <mergeCell ref="A2019:D2019"/>
    <mergeCell ref="A2020:D2020"/>
    <mergeCell ref="A2021:D2021"/>
    <mergeCell ref="A2022:D2022"/>
    <mergeCell ref="A2023:D2023"/>
    <mergeCell ref="A2024:D2024"/>
    <mergeCell ref="A2025:D2025"/>
    <mergeCell ref="A2026:D2026"/>
    <mergeCell ref="A2027:D2027"/>
    <mergeCell ref="A2028:D2028"/>
    <mergeCell ref="A2029:D2029"/>
    <mergeCell ref="A2030:D2030"/>
    <mergeCell ref="A2031:D2031"/>
    <mergeCell ref="A2032:D2032"/>
    <mergeCell ref="A2033:D2033"/>
    <mergeCell ref="A2034:D2034"/>
    <mergeCell ref="A2035:D2035"/>
    <mergeCell ref="A2036:D2036"/>
    <mergeCell ref="A2037:D2037"/>
    <mergeCell ref="A2038:D2038"/>
    <mergeCell ref="A2039:D2039"/>
    <mergeCell ref="A2040:D2040"/>
    <mergeCell ref="A2041:D2041"/>
    <mergeCell ref="A2042:D2042"/>
    <mergeCell ref="A2043:D2043"/>
    <mergeCell ref="A2044:D2044"/>
    <mergeCell ref="A2045:D2045"/>
    <mergeCell ref="A2046:D2046"/>
    <mergeCell ref="A2047:D2047"/>
    <mergeCell ref="E2047:E2048"/>
    <mergeCell ref="F2047:F2048"/>
    <mergeCell ref="G2047:G2048"/>
    <mergeCell ref="H2047:H2048"/>
    <mergeCell ref="I2047:I2048"/>
    <mergeCell ref="J2047:J2048"/>
    <mergeCell ref="K2047:K2048"/>
    <mergeCell ref="L2047:L2048"/>
    <mergeCell ref="M2047:M2048"/>
    <mergeCell ref="N2047:N2048"/>
    <mergeCell ref="O2047:O2048"/>
    <mergeCell ref="P2047:P2048"/>
    <mergeCell ref="A2048:D2048"/>
    <mergeCell ref="A2049:D2049"/>
    <mergeCell ref="E2049:E2050"/>
    <mergeCell ref="F2049:F2050"/>
    <mergeCell ref="G2049:G2050"/>
    <mergeCell ref="H2049:H2050"/>
    <mergeCell ref="I2049:I2050"/>
    <mergeCell ref="J2049:J2050"/>
    <mergeCell ref="K2049:K2050"/>
    <mergeCell ref="L2049:L2050"/>
    <mergeCell ref="M2049:M2050"/>
    <mergeCell ref="N2049:N2050"/>
    <mergeCell ref="O2049:O2050"/>
    <mergeCell ref="P2049:P2050"/>
    <mergeCell ref="A2050:D2050"/>
    <mergeCell ref="A2051:D2051"/>
    <mergeCell ref="A2052:D2052"/>
    <mergeCell ref="A2053:D2053"/>
    <mergeCell ref="A2054:D2054"/>
    <mergeCell ref="A2055:D2055"/>
    <mergeCell ref="A2056:D2056"/>
    <mergeCell ref="A2057:D2057"/>
    <mergeCell ref="A2058:D2058"/>
    <mergeCell ref="A2059:D2059"/>
    <mergeCell ref="A2060:D2060"/>
    <mergeCell ref="A2061:D2061"/>
    <mergeCell ref="A2062:D2062"/>
    <mergeCell ref="A2063:D2063"/>
    <mergeCell ref="A2064:D2064"/>
    <mergeCell ref="A2065:D2065"/>
    <mergeCell ref="A2066:D2066"/>
    <mergeCell ref="A2067:D2067"/>
    <mergeCell ref="A2068:D2068"/>
    <mergeCell ref="A2069:D2069"/>
    <mergeCell ref="A2070:D2070"/>
    <mergeCell ref="A2071:D2071"/>
    <mergeCell ref="A2072:D2072"/>
    <mergeCell ref="A2073:D2073"/>
    <mergeCell ref="A2074:D2074"/>
    <mergeCell ref="A2075:D2075"/>
    <mergeCell ref="A2076:D2076"/>
    <mergeCell ref="A2077:D2077"/>
    <mergeCell ref="A2078:D2078"/>
    <mergeCell ref="A2079:D2079"/>
    <mergeCell ref="A2080:D2080"/>
    <mergeCell ref="A2081:D2081"/>
    <mergeCell ref="A2082:D2082"/>
    <mergeCell ref="A2083:D2083"/>
    <mergeCell ref="A2084:D2084"/>
    <mergeCell ref="A2085:D2085"/>
    <mergeCell ref="A2086:D2086"/>
    <mergeCell ref="A2087:D2087"/>
    <mergeCell ref="A2088:D2088"/>
    <mergeCell ref="A2089:D2089"/>
    <mergeCell ref="A2090:D2090"/>
    <mergeCell ref="A2091:D2091"/>
    <mergeCell ref="A2092:D2092"/>
    <mergeCell ref="A2093:D2093"/>
    <mergeCell ref="A2094:D2094"/>
    <mergeCell ref="A2095:D2095"/>
    <mergeCell ref="A2096:D2096"/>
    <mergeCell ref="A2097:D2097"/>
    <mergeCell ref="A2098:D2098"/>
    <mergeCell ref="A2099:D2099"/>
    <mergeCell ref="A2100:D2100"/>
    <mergeCell ref="A2101:D2101"/>
    <mergeCell ref="A2102:D2102"/>
    <mergeCell ref="A2103:D2103"/>
    <mergeCell ref="A2104:D2104"/>
    <mergeCell ref="A2105:D2105"/>
    <mergeCell ref="A2106:D2106"/>
    <mergeCell ref="A2107:D2107"/>
    <mergeCell ref="A2108:D2108"/>
    <mergeCell ref="A2109:D2109"/>
    <mergeCell ref="A2110:D2110"/>
    <mergeCell ref="A2111:D2111"/>
    <mergeCell ref="A2112:D2112"/>
    <mergeCell ref="A2113:D2113"/>
    <mergeCell ref="A2114:D2114"/>
    <mergeCell ref="A2115:D2115"/>
    <mergeCell ref="A2116:D2116"/>
    <mergeCell ref="A2117:D2117"/>
    <mergeCell ref="A2118:D2118"/>
    <mergeCell ref="A2119:D2119"/>
    <mergeCell ref="A2120:D2120"/>
    <mergeCell ref="A2121:D2121"/>
    <mergeCell ref="A2122:D2122"/>
    <mergeCell ref="A2123:D2123"/>
    <mergeCell ref="A2124:D2124"/>
    <mergeCell ref="A2125:D2125"/>
    <mergeCell ref="A2126:D2126"/>
    <mergeCell ref="A2127:D2127"/>
    <mergeCell ref="A2128:D2128"/>
    <mergeCell ref="A2129:D2129"/>
    <mergeCell ref="A2130:D2130"/>
    <mergeCell ref="A2131:D2131"/>
    <mergeCell ref="A2132:D2132"/>
    <mergeCell ref="A2133:D2133"/>
    <mergeCell ref="A2134:D2134"/>
    <mergeCell ref="A2135:D2135"/>
    <mergeCell ref="A2136:D2136"/>
    <mergeCell ref="A2137:D2137"/>
    <mergeCell ref="A2138:D2138"/>
    <mergeCell ref="A2139:D2139"/>
    <mergeCell ref="A2140:D2140"/>
    <mergeCell ref="A2141:D2141"/>
    <mergeCell ref="A2142:D2142"/>
    <mergeCell ref="A2143:D2143"/>
    <mergeCell ref="A2144:D2144"/>
    <mergeCell ref="A2145:D2145"/>
    <mergeCell ref="A2146:D2146"/>
    <mergeCell ref="A2147:D2147"/>
    <mergeCell ref="A2148:D2148"/>
    <mergeCell ref="A2149:D2149"/>
    <mergeCell ref="A2150:D2150"/>
    <mergeCell ref="A2151:D2151"/>
    <mergeCell ref="A2152:D2152"/>
    <mergeCell ref="A2153:D2153"/>
    <mergeCell ref="A2154:D2154"/>
    <mergeCell ref="A2155:D2155"/>
    <mergeCell ref="A2156:D2156"/>
    <mergeCell ref="A2157:D2157"/>
    <mergeCell ref="A2158:D2158"/>
    <mergeCell ref="A2159:D2159"/>
    <mergeCell ref="A2160:D2160"/>
    <mergeCell ref="A2161:D2161"/>
    <mergeCell ref="A2162:D2162"/>
    <mergeCell ref="A2163:D2163"/>
    <mergeCell ref="A2164:D2164"/>
    <mergeCell ref="A2165:D2165"/>
    <mergeCell ref="A2166:D2166"/>
    <mergeCell ref="A2167:D2167"/>
    <mergeCell ref="A2168:D2168"/>
    <mergeCell ref="A2169:D2169"/>
    <mergeCell ref="A2170:D2170"/>
    <mergeCell ref="A2171:D2171"/>
    <mergeCell ref="A2172:D2172"/>
    <mergeCell ref="A2173:D2173"/>
    <mergeCell ref="A2174:D2174"/>
    <mergeCell ref="A2175:D2175"/>
    <mergeCell ref="A2176:D2176"/>
    <mergeCell ref="A2177:D2177"/>
    <mergeCell ref="A2178:D2178"/>
    <mergeCell ref="A2179:D2179"/>
    <mergeCell ref="A2180:D2180"/>
    <mergeCell ref="A2181:D2181"/>
    <mergeCell ref="A2182:D2182"/>
    <mergeCell ref="A2183:D2183"/>
    <mergeCell ref="A2184:D2184"/>
    <mergeCell ref="A2185:D2185"/>
    <mergeCell ref="A2186:D2186"/>
    <mergeCell ref="A2187:D2187"/>
    <mergeCell ref="A2188:D2188"/>
    <mergeCell ref="A2189:D2189"/>
    <mergeCell ref="A2190:D2190"/>
    <mergeCell ref="A2191:D2191"/>
    <mergeCell ref="A2192:D2192"/>
    <mergeCell ref="A2193:D2193"/>
    <mergeCell ref="A2194:D2194"/>
    <mergeCell ref="A2195:D2195"/>
    <mergeCell ref="A2196:D2196"/>
    <mergeCell ref="A2197:D2197"/>
    <mergeCell ref="A2198:D2198"/>
    <mergeCell ref="A2199:D2199"/>
    <mergeCell ref="A2200:D2200"/>
    <mergeCell ref="A2201:D2201"/>
    <mergeCell ref="A2202:D2202"/>
    <mergeCell ref="A2203:D2203"/>
    <mergeCell ref="A2204:D2204"/>
    <mergeCell ref="A2205:D2205"/>
    <mergeCell ref="A2206:D2206"/>
    <mergeCell ref="A2207:D2207"/>
    <mergeCell ref="A2208:D2208"/>
    <mergeCell ref="A2209:D2209"/>
    <mergeCell ref="A2210:D2210"/>
    <mergeCell ref="A2211:D2211"/>
    <mergeCell ref="A2212:D2212"/>
    <mergeCell ref="A2213:D2213"/>
    <mergeCell ref="A2214:D2214"/>
    <mergeCell ref="A2215:D2215"/>
    <mergeCell ref="A2216:D2216"/>
    <mergeCell ref="A2217:D2217"/>
    <mergeCell ref="A2218:D2218"/>
    <mergeCell ref="A2219:D2219"/>
    <mergeCell ref="A2220:D2220"/>
    <mergeCell ref="A2221:D2221"/>
    <mergeCell ref="A2222:D2222"/>
    <mergeCell ref="A2223:D2223"/>
    <mergeCell ref="A2224:D2224"/>
    <mergeCell ref="A2225:D2225"/>
    <mergeCell ref="A2226:D2226"/>
    <mergeCell ref="A2227:D2227"/>
    <mergeCell ref="A2228:D2228"/>
    <mergeCell ref="A2229:D2229"/>
    <mergeCell ref="A2230:D2230"/>
    <mergeCell ref="A2231:D2231"/>
    <mergeCell ref="A2232:D2232"/>
    <mergeCell ref="A2233:D2233"/>
    <mergeCell ref="A2234:D2234"/>
    <mergeCell ref="A2235:D2235"/>
    <mergeCell ref="A2236:D2236"/>
    <mergeCell ref="A2237:D2237"/>
    <mergeCell ref="A2238:D2238"/>
    <mergeCell ref="A2239:D2239"/>
    <mergeCell ref="A2240:D2240"/>
    <mergeCell ref="A2241:D2241"/>
    <mergeCell ref="A2242:D2242"/>
    <mergeCell ref="A2243:D2243"/>
    <mergeCell ref="A2244:D2244"/>
    <mergeCell ref="A2245:D2245"/>
    <mergeCell ref="A2246:D2246"/>
    <mergeCell ref="A2247:D2247"/>
    <mergeCell ref="A2248:D2248"/>
    <mergeCell ref="A2249:D2249"/>
    <mergeCell ref="A2250:D2250"/>
    <mergeCell ref="A2251:D2251"/>
    <mergeCell ref="A2252:D2252"/>
    <mergeCell ref="A2253:D2253"/>
    <mergeCell ref="A2254:D2254"/>
    <mergeCell ref="A2255:D2255"/>
    <mergeCell ref="A2256:D2256"/>
    <mergeCell ref="A2257:D2257"/>
    <mergeCell ref="A2258:D2258"/>
    <mergeCell ref="A2259:D2259"/>
    <mergeCell ref="A2260:D2260"/>
    <mergeCell ref="A2261:D2261"/>
    <mergeCell ref="A2262:D2262"/>
    <mergeCell ref="A2263:D2263"/>
    <mergeCell ref="A2264:D2264"/>
    <mergeCell ref="A2265:D2265"/>
    <mergeCell ref="A2266:D2266"/>
    <mergeCell ref="A2267:D2267"/>
    <mergeCell ref="A2268:D2268"/>
    <mergeCell ref="A2269:D2269"/>
    <mergeCell ref="A2270:D2270"/>
    <mergeCell ref="A2271:D2271"/>
    <mergeCell ref="A2272:D2272"/>
    <mergeCell ref="A2273:D2273"/>
    <mergeCell ref="A2274:D2274"/>
    <mergeCell ref="A2275:D2275"/>
    <mergeCell ref="A2276:D2276"/>
    <mergeCell ref="A2277:D2277"/>
    <mergeCell ref="A2278:D2278"/>
    <mergeCell ref="A2279:D2279"/>
    <mergeCell ref="A2280:D2280"/>
    <mergeCell ref="A2281:D2281"/>
    <mergeCell ref="A2282:D2282"/>
    <mergeCell ref="A2283:D2283"/>
    <mergeCell ref="A2284:D2284"/>
    <mergeCell ref="A2285:D2285"/>
    <mergeCell ref="A2286:D2286"/>
    <mergeCell ref="A2287:D2287"/>
    <mergeCell ref="A2288:D2288"/>
    <mergeCell ref="A2289:D2289"/>
    <mergeCell ref="A2290:D2290"/>
    <mergeCell ref="A2291:D2291"/>
    <mergeCell ref="A2292:D2292"/>
    <mergeCell ref="A2293:D2293"/>
    <mergeCell ref="A2294:D2294"/>
    <mergeCell ref="A2295:D2295"/>
    <mergeCell ref="A2296:D2296"/>
    <mergeCell ref="A2297:D2297"/>
    <mergeCell ref="A2298:D2298"/>
    <mergeCell ref="A2299:D2299"/>
    <mergeCell ref="A2300:D2300"/>
    <mergeCell ref="A2301:D2301"/>
    <mergeCell ref="A2302:D2302"/>
    <mergeCell ref="A2303:D2303"/>
    <mergeCell ref="A2304:D2304"/>
    <mergeCell ref="A2305:D2305"/>
    <mergeCell ref="A2306:D2306"/>
    <mergeCell ref="A2307:D2307"/>
    <mergeCell ref="A2308:D2308"/>
    <mergeCell ref="A2309:D2309"/>
    <mergeCell ref="A2310:D2310"/>
    <mergeCell ref="A2311:D2311"/>
    <mergeCell ref="A2312:D2312"/>
    <mergeCell ref="A2313:D2313"/>
    <mergeCell ref="A2314:D2314"/>
    <mergeCell ref="A2315:D2315"/>
    <mergeCell ref="A2316:D2316"/>
    <mergeCell ref="A2317:D2317"/>
    <mergeCell ref="A2318:D2318"/>
    <mergeCell ref="A2319:D2319"/>
    <mergeCell ref="A2320:D2320"/>
    <mergeCell ref="A2321:D2321"/>
    <mergeCell ref="A2322:D2322"/>
    <mergeCell ref="A2323:D2323"/>
    <mergeCell ref="A2324:D2324"/>
    <mergeCell ref="A2325:D2325"/>
    <mergeCell ref="A2326:D2326"/>
    <mergeCell ref="A2327:D2327"/>
    <mergeCell ref="A2328:D2328"/>
    <mergeCell ref="A2329:D2329"/>
    <mergeCell ref="A2330:D2330"/>
    <mergeCell ref="A2331:D2331"/>
    <mergeCell ref="A2332:D2332"/>
    <mergeCell ref="A2333:D2333"/>
    <mergeCell ref="A2334:D2334"/>
    <mergeCell ref="A2335:D2335"/>
    <mergeCell ref="A2336:D2336"/>
    <mergeCell ref="A2337:D2337"/>
    <mergeCell ref="A2338:D2338"/>
    <mergeCell ref="A2339:D2339"/>
    <mergeCell ref="A2340:D2340"/>
    <mergeCell ref="A2341:D2341"/>
    <mergeCell ref="A2342:D2342"/>
    <mergeCell ref="A2343:D2343"/>
    <mergeCell ref="A2344:D2344"/>
    <mergeCell ref="A2345:D2345"/>
    <mergeCell ref="A2346:D2346"/>
    <mergeCell ref="A2347:D2347"/>
    <mergeCell ref="A2348:D2348"/>
    <mergeCell ref="A2349:D2349"/>
    <mergeCell ref="A2350:D2350"/>
    <mergeCell ref="A2351:D2351"/>
    <mergeCell ref="A2352:D2352"/>
    <mergeCell ref="A2353:D2353"/>
    <mergeCell ref="A2354:D2354"/>
    <mergeCell ref="A2355:D2355"/>
    <mergeCell ref="A2356:D2356"/>
    <mergeCell ref="A2357:D2357"/>
    <mergeCell ref="A2358:D2358"/>
    <mergeCell ref="A2359:D2359"/>
    <mergeCell ref="A2360:D2360"/>
    <mergeCell ref="A2361:D2361"/>
    <mergeCell ref="A2362:D2362"/>
    <mergeCell ref="A2363:D2363"/>
    <mergeCell ref="A2364:D2364"/>
    <mergeCell ref="A2365:D2365"/>
    <mergeCell ref="A2366:D2366"/>
    <mergeCell ref="A2367:D2367"/>
    <mergeCell ref="A2368:D2368"/>
    <mergeCell ref="A2369:D2369"/>
    <mergeCell ref="A2370:D2370"/>
    <mergeCell ref="A2371:D2371"/>
    <mergeCell ref="A2372:D2372"/>
    <mergeCell ref="A2373:D2373"/>
    <mergeCell ref="A2374:D2374"/>
    <mergeCell ref="A2375:D2375"/>
    <mergeCell ref="A2376:D2376"/>
    <mergeCell ref="A2377:D2377"/>
    <mergeCell ref="A2378:D2378"/>
    <mergeCell ref="A2379:D2379"/>
    <mergeCell ref="A2380:D2380"/>
    <mergeCell ref="A2381:D2381"/>
    <mergeCell ref="A2382:D2382"/>
    <mergeCell ref="A2383:D2383"/>
    <mergeCell ref="A2384:D2384"/>
    <mergeCell ref="A2385:D2385"/>
    <mergeCell ref="A2386:D2386"/>
    <mergeCell ref="A2387:D2387"/>
    <mergeCell ref="A2388:D2388"/>
    <mergeCell ref="A2389:D2389"/>
    <mergeCell ref="A2390:D2390"/>
    <mergeCell ref="A2391:D2391"/>
    <mergeCell ref="A2392:D2392"/>
    <mergeCell ref="A2393:D2393"/>
    <mergeCell ref="A2394:D2394"/>
    <mergeCell ref="A2395:D2395"/>
    <mergeCell ref="A2396:D2396"/>
    <mergeCell ref="A2397:D2397"/>
    <mergeCell ref="A2398:D2398"/>
    <mergeCell ref="A2399:D2399"/>
    <mergeCell ref="A2400:D2400"/>
    <mergeCell ref="A2401:D2401"/>
    <mergeCell ref="A2402:D2402"/>
    <mergeCell ref="A2403:D2403"/>
    <mergeCell ref="A2404:D2404"/>
    <mergeCell ref="A2405:D2405"/>
    <mergeCell ref="A2406:D2406"/>
    <mergeCell ref="A2407:D2407"/>
    <mergeCell ref="A2408:D2408"/>
    <mergeCell ref="A2409:D2409"/>
    <mergeCell ref="A2410:D2410"/>
    <mergeCell ref="A2411:D2411"/>
    <mergeCell ref="A2412:D2412"/>
    <mergeCell ref="A2413:D2413"/>
    <mergeCell ref="A2414:D2414"/>
    <mergeCell ref="A2415:D2415"/>
    <mergeCell ref="A2416:D2416"/>
    <mergeCell ref="A2417:D2417"/>
    <mergeCell ref="A2418:D2418"/>
    <mergeCell ref="A2419:D2419"/>
    <mergeCell ref="A2420:D2420"/>
    <mergeCell ref="A2421:D2421"/>
    <mergeCell ref="A2422:D2422"/>
    <mergeCell ref="A2423:D2423"/>
    <mergeCell ref="A2424:D2424"/>
    <mergeCell ref="A2425:D2425"/>
    <mergeCell ref="A2426:D2426"/>
    <mergeCell ref="A2427:D2427"/>
    <mergeCell ref="A2428:D2428"/>
    <mergeCell ref="A2429:D2429"/>
    <mergeCell ref="A2430:D2430"/>
    <mergeCell ref="A2431:D2431"/>
    <mergeCell ref="A2432:D2432"/>
    <mergeCell ref="A2433:D2433"/>
    <mergeCell ref="A2434:D2434"/>
    <mergeCell ref="A2435:D2435"/>
    <mergeCell ref="A2436:D2436"/>
    <mergeCell ref="A2437:D2437"/>
    <mergeCell ref="A2438:D2438"/>
    <mergeCell ref="A2439:D2439"/>
    <mergeCell ref="A2440:D2440"/>
    <mergeCell ref="A2441:D2441"/>
    <mergeCell ref="A2442:D2442"/>
    <mergeCell ref="A2443:D2443"/>
    <mergeCell ref="A2444:D2444"/>
    <mergeCell ref="A2445:D2445"/>
    <mergeCell ref="A2446:D2446"/>
    <mergeCell ref="A2447:D2447"/>
    <mergeCell ref="A2448:D2448"/>
    <mergeCell ref="A2449:D2449"/>
    <mergeCell ref="A2450:D2450"/>
    <mergeCell ref="A2451:D2451"/>
    <mergeCell ref="A2452:D2452"/>
    <mergeCell ref="A2453:D2453"/>
    <mergeCell ref="A2454:D2454"/>
    <mergeCell ref="A2455:D2455"/>
    <mergeCell ref="A2456:D2456"/>
    <mergeCell ref="A2457:D2457"/>
    <mergeCell ref="A2458:D2458"/>
    <mergeCell ref="A2459:D2459"/>
    <mergeCell ref="A2460:D2460"/>
    <mergeCell ref="A2461:D2461"/>
    <mergeCell ref="A2462:D2462"/>
    <mergeCell ref="A2463:D2463"/>
    <mergeCell ref="A2464:D2464"/>
    <mergeCell ref="A2465:D2465"/>
    <mergeCell ref="A2466:D2466"/>
    <mergeCell ref="A2467:D2467"/>
    <mergeCell ref="A2468:D2468"/>
    <mergeCell ref="A2469:D2469"/>
    <mergeCell ref="A2470:D2470"/>
    <mergeCell ref="A2471:D2471"/>
    <mergeCell ref="A2472:D2472"/>
    <mergeCell ref="A2473:D2473"/>
    <mergeCell ref="A2474:D2474"/>
    <mergeCell ref="A2475:D2475"/>
    <mergeCell ref="A2476:D2476"/>
    <mergeCell ref="A2477:D2477"/>
    <mergeCell ref="A2478:D2478"/>
    <mergeCell ref="A2479:D2479"/>
    <mergeCell ref="A2480:D2480"/>
    <mergeCell ref="A2481:D2481"/>
    <mergeCell ref="A2482:D2482"/>
    <mergeCell ref="A2483:D2483"/>
    <mergeCell ref="A2484:D2484"/>
    <mergeCell ref="A2485:D2485"/>
    <mergeCell ref="A2486:D2486"/>
    <mergeCell ref="A2487:D2487"/>
    <mergeCell ref="A2488:D2488"/>
    <mergeCell ref="A2489:D2489"/>
    <mergeCell ref="A2490:D2490"/>
    <mergeCell ref="A2491:D2491"/>
    <mergeCell ref="A2492:D2492"/>
    <mergeCell ref="A2493:D2493"/>
    <mergeCell ref="A2494:D2494"/>
    <mergeCell ref="A2495:D2495"/>
    <mergeCell ref="A2496:D2496"/>
    <mergeCell ref="A2497:D2497"/>
    <mergeCell ref="A2498:D2498"/>
    <mergeCell ref="A2499:D2499"/>
    <mergeCell ref="A2500:D2500"/>
    <mergeCell ref="A2501:D2501"/>
    <mergeCell ref="A2502:D2502"/>
    <mergeCell ref="A2503:D2503"/>
    <mergeCell ref="A2504:D2504"/>
    <mergeCell ref="A2505:D2505"/>
    <mergeCell ref="A2506:D2506"/>
    <mergeCell ref="A2507:D2507"/>
    <mergeCell ref="A2508:D2508"/>
    <mergeCell ref="A2509:D2509"/>
    <mergeCell ref="A2510:D2510"/>
    <mergeCell ref="A2511:D2511"/>
    <mergeCell ref="A2512:D2512"/>
    <mergeCell ref="A2513:D2513"/>
    <mergeCell ref="A2514:D2514"/>
    <mergeCell ref="A2515:D2515"/>
    <mergeCell ref="A2516:D2516"/>
    <mergeCell ref="A2517:D2517"/>
    <mergeCell ref="A2518:D2518"/>
    <mergeCell ref="A2519:D2519"/>
    <mergeCell ref="A2520:D2520"/>
    <mergeCell ref="A2521:D2521"/>
    <mergeCell ref="A2522:D2522"/>
    <mergeCell ref="A2523:D2523"/>
    <mergeCell ref="A2524:D2524"/>
    <mergeCell ref="A2525:D2525"/>
    <mergeCell ref="E2525:E2526"/>
    <mergeCell ref="F2525:F2526"/>
    <mergeCell ref="G2525:G2526"/>
    <mergeCell ref="H2525:H2526"/>
    <mergeCell ref="I2525:I2526"/>
    <mergeCell ref="J2525:J2526"/>
    <mergeCell ref="K2525:K2526"/>
    <mergeCell ref="L2525:L2526"/>
    <mergeCell ref="M2525:M2526"/>
    <mergeCell ref="N2525:N2526"/>
    <mergeCell ref="O2525:O2526"/>
    <mergeCell ref="P2525:P2526"/>
    <mergeCell ref="A2526:D2526"/>
    <mergeCell ref="A2527:D2527"/>
    <mergeCell ref="E2527:E2528"/>
    <mergeCell ref="F2527:F2528"/>
    <mergeCell ref="G2527:G2528"/>
    <mergeCell ref="H2527:H2528"/>
    <mergeCell ref="I2527:I2528"/>
    <mergeCell ref="J2527:J2528"/>
    <mergeCell ref="K2527:K2528"/>
    <mergeCell ref="L2527:L2528"/>
    <mergeCell ref="M2527:M2528"/>
    <mergeCell ref="N2527:N2528"/>
    <mergeCell ref="O2527:O2528"/>
    <mergeCell ref="P2527:P2528"/>
    <mergeCell ref="A2528:D2528"/>
    <mergeCell ref="A2546:D2546"/>
    <mergeCell ref="A2547:D2547"/>
    <mergeCell ref="A2548:D2548"/>
    <mergeCell ref="A2549:D2549"/>
    <mergeCell ref="A2550:D2550"/>
    <mergeCell ref="A2551:D2551"/>
    <mergeCell ref="A2553:D2553"/>
    <mergeCell ref="A2554:N2554"/>
    <mergeCell ref="A2529:D2529"/>
    <mergeCell ref="A2530:D2530"/>
    <mergeCell ref="A2531:D2531"/>
    <mergeCell ref="A2532:D2532"/>
    <mergeCell ref="A2533:D2533"/>
    <mergeCell ref="A2534:D2534"/>
    <mergeCell ref="A2535:D2535"/>
    <mergeCell ref="A2536:D2536"/>
    <mergeCell ref="A2537:D2537"/>
    <mergeCell ref="A2538:D2538"/>
    <mergeCell ref="A2539:D2539"/>
    <mergeCell ref="A2540:D2540"/>
    <mergeCell ref="A2541:D2541"/>
    <mergeCell ref="A2542:D2542"/>
    <mergeCell ref="A2543:D2543"/>
    <mergeCell ref="A2544:D2544"/>
    <mergeCell ref="A2545:D2545"/>
  </mergeCells>
  <pageMargins left="0.78740157480314954" right="0.78740157480314954" top="0.59055118110236249" bottom="0.78740157480314954" header="0.19685039370078738" footer="0.51181102362204722"/>
  <pageSetup paperSize="9" scale="25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2"/>
  <dimension ref="A1:AB142"/>
  <sheetViews>
    <sheetView view="pageBreakPreview" zoomScale="85" workbookViewId="0">
      <selection activeCell="E110" sqref="E110:N110"/>
    </sheetView>
  </sheetViews>
  <sheetFormatPr defaultColWidth="9.140625" defaultRowHeight="12.75" x14ac:dyDescent="0.2"/>
  <cols>
    <col min="1" max="4" width="9.140625" style="19"/>
    <col min="5" max="5" width="15.85546875" style="19" customWidth="1"/>
    <col min="6" max="6" width="11.5703125" style="19" customWidth="1"/>
    <col min="7" max="7" width="9.140625" style="19"/>
    <col min="8" max="8" width="9.85546875" style="19" bestFit="1" customWidth="1"/>
    <col min="9" max="10" width="9.140625" style="19"/>
    <col min="11" max="11" width="13" style="19" customWidth="1"/>
    <col min="12" max="12" width="18.28515625" style="19" customWidth="1"/>
    <col min="13" max="13" width="9.140625" style="19"/>
    <col min="14" max="14" width="14.5703125" style="19" customWidth="1"/>
    <col min="15" max="16384" width="9.140625" style="19"/>
  </cols>
  <sheetData>
    <row r="1" spans="1:22" x14ac:dyDescent="0.2">
      <c r="A1" s="302" t="s">
        <v>768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22" x14ac:dyDescent="0.2">
      <c r="D2" s="4"/>
    </row>
    <row r="3" spans="1:22" x14ac:dyDescent="0.2">
      <c r="A3" s="361" t="s">
        <v>6</v>
      </c>
      <c r="B3" s="361"/>
      <c r="C3" s="361"/>
      <c r="D3" s="361"/>
      <c r="F3" s="53"/>
      <c r="G3" s="53"/>
      <c r="H3" s="53"/>
      <c r="I3" s="53"/>
      <c r="J3" s="53"/>
      <c r="K3" s="53"/>
      <c r="L3" s="53"/>
      <c r="M3" s="53"/>
      <c r="N3" s="53"/>
    </row>
    <row r="4" spans="1:22" x14ac:dyDescent="0.2">
      <c r="D4" s="4"/>
      <c r="F4" s="53"/>
      <c r="G4" s="53"/>
      <c r="H4" s="53"/>
      <c r="I4" s="53"/>
      <c r="J4" s="53"/>
      <c r="K4" s="53"/>
      <c r="L4" s="53"/>
      <c r="M4" s="53"/>
      <c r="N4" s="53"/>
    </row>
    <row r="5" spans="1:22" x14ac:dyDescent="0.2">
      <c r="A5" s="66"/>
      <c r="B5" s="66"/>
      <c r="C5" s="66"/>
      <c r="D5" s="6"/>
      <c r="F5" s="53"/>
      <c r="G5" s="53"/>
      <c r="H5" s="53"/>
      <c r="I5" s="53"/>
      <c r="J5" s="53"/>
      <c r="K5" s="53"/>
      <c r="L5" s="53"/>
      <c r="M5" s="53"/>
      <c r="N5" s="53"/>
    </row>
    <row r="6" spans="1:22" x14ac:dyDescent="0.2">
      <c r="A6" s="362" t="s">
        <v>491</v>
      </c>
      <c r="B6" s="362"/>
      <c r="C6" s="362"/>
      <c r="D6" s="362"/>
      <c r="E6" s="362"/>
      <c r="F6" s="53"/>
      <c r="G6" s="53"/>
      <c r="H6" s="53"/>
      <c r="I6" s="53"/>
      <c r="J6" s="53"/>
      <c r="K6" s="53"/>
      <c r="L6" s="53"/>
      <c r="M6" s="53"/>
      <c r="N6" s="53"/>
    </row>
    <row r="7" spans="1:22" x14ac:dyDescent="0.2">
      <c r="A7" s="362" t="s">
        <v>492</v>
      </c>
      <c r="B7" s="362"/>
      <c r="C7" s="362"/>
      <c r="D7" s="362"/>
      <c r="E7" s="362"/>
      <c r="F7" s="53"/>
      <c r="G7" s="53"/>
      <c r="H7" s="53"/>
      <c r="I7" s="53"/>
      <c r="J7" s="53"/>
      <c r="K7" s="53"/>
      <c r="L7" s="53"/>
      <c r="M7" s="53"/>
      <c r="N7" s="53"/>
    </row>
    <row r="8" spans="1:22" x14ac:dyDescent="0.2">
      <c r="A8" s="362" t="s">
        <v>493</v>
      </c>
      <c r="B8" s="363"/>
      <c r="C8" s="363"/>
      <c r="D8" s="363"/>
      <c r="E8" s="363"/>
      <c r="F8" s="53"/>
      <c r="G8" s="53"/>
      <c r="H8" s="53"/>
      <c r="I8" s="53"/>
      <c r="J8" s="53"/>
      <c r="K8" s="53"/>
      <c r="L8" s="53"/>
      <c r="M8" s="53"/>
      <c r="N8" s="53"/>
    </row>
    <row r="9" spans="1:22" x14ac:dyDescent="0.2">
      <c r="A9" s="1" t="s">
        <v>13</v>
      </c>
      <c r="D9" s="4"/>
    </row>
    <row r="10" spans="1:22" x14ac:dyDescent="0.2">
      <c r="A10" s="1"/>
      <c r="D10" s="4"/>
    </row>
    <row r="11" spans="1:22" x14ac:dyDescent="0.2">
      <c r="A11" s="302" t="s">
        <v>769</v>
      </c>
      <c r="B11" s="302"/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</row>
    <row r="12" spans="1:22" x14ac:dyDescent="0.2">
      <c r="D12" s="1"/>
    </row>
    <row r="13" spans="1:22" s="79" customFormat="1" x14ac:dyDescent="0.25">
      <c r="A13" s="112" t="s">
        <v>352</v>
      </c>
      <c r="B13" s="112"/>
      <c r="C13" s="112"/>
      <c r="D13" s="112" t="s">
        <v>250</v>
      </c>
      <c r="E13" s="112" t="s">
        <v>770</v>
      </c>
      <c r="F13" s="112" t="s">
        <v>771</v>
      </c>
      <c r="G13" s="112" t="s">
        <v>732</v>
      </c>
      <c r="H13" s="112" t="s">
        <v>733</v>
      </c>
      <c r="I13" s="112" t="s">
        <v>734</v>
      </c>
      <c r="J13" s="112" t="s">
        <v>672</v>
      </c>
      <c r="K13" s="112" t="s">
        <v>772</v>
      </c>
      <c r="L13" s="112" t="s">
        <v>773</v>
      </c>
      <c r="M13" s="112" t="s">
        <v>774</v>
      </c>
      <c r="N13" s="112" t="s">
        <v>775</v>
      </c>
      <c r="O13" s="112" t="s">
        <v>776</v>
      </c>
      <c r="P13" s="112"/>
      <c r="Q13" s="112"/>
      <c r="R13" s="112"/>
      <c r="S13" s="112"/>
      <c r="T13" s="112"/>
      <c r="U13" s="112"/>
      <c r="V13" s="112"/>
    </row>
    <row r="14" spans="1:22" s="79" customFormat="1" x14ac:dyDescent="0.2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 t="s">
        <v>256</v>
      </c>
      <c r="P14" s="112"/>
      <c r="Q14" s="112" t="s">
        <v>180</v>
      </c>
      <c r="R14" s="112"/>
      <c r="S14" s="112"/>
      <c r="T14" s="112"/>
      <c r="U14" s="112"/>
      <c r="V14" s="112"/>
    </row>
    <row r="15" spans="1:22" s="79" customFormat="1" ht="38.25" customHeight="1" x14ac:dyDescent="0.2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 t="s">
        <v>777</v>
      </c>
      <c r="R15" s="112"/>
      <c r="S15" s="112" t="s">
        <v>778</v>
      </c>
      <c r="T15" s="112"/>
      <c r="U15" s="112" t="s">
        <v>779</v>
      </c>
      <c r="V15" s="112"/>
    </row>
    <row r="16" spans="1:22" s="79" customFormat="1" ht="52.5" customHeight="1" x14ac:dyDescent="0.25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2" t="s">
        <v>780</v>
      </c>
      <c r="P16" s="12" t="s">
        <v>781</v>
      </c>
      <c r="Q16" s="12" t="s">
        <v>780</v>
      </c>
      <c r="R16" s="12" t="s">
        <v>781</v>
      </c>
      <c r="S16" s="12" t="s">
        <v>780</v>
      </c>
      <c r="T16" s="12" t="s">
        <v>781</v>
      </c>
      <c r="U16" s="12" t="s">
        <v>780</v>
      </c>
      <c r="V16" s="12" t="s">
        <v>781</v>
      </c>
    </row>
    <row r="17" spans="1:22" s="79" customFormat="1" x14ac:dyDescent="0.25">
      <c r="A17" s="112">
        <v>1</v>
      </c>
      <c r="B17" s="112"/>
      <c r="C17" s="112"/>
      <c r="D17" s="12">
        <v>2</v>
      </c>
      <c r="E17" s="12">
        <v>3</v>
      </c>
      <c r="F17" s="12">
        <v>4</v>
      </c>
      <c r="G17" s="12">
        <v>5</v>
      </c>
      <c r="H17" s="12">
        <v>6</v>
      </c>
      <c r="I17" s="12">
        <v>7</v>
      </c>
      <c r="J17" s="12">
        <v>8</v>
      </c>
      <c r="K17" s="12">
        <v>9</v>
      </c>
      <c r="L17" s="12">
        <v>10</v>
      </c>
      <c r="M17" s="12">
        <v>11</v>
      </c>
      <c r="N17" s="12">
        <v>12</v>
      </c>
      <c r="O17" s="12">
        <v>13</v>
      </c>
      <c r="P17" s="12">
        <v>14</v>
      </c>
      <c r="Q17" s="12">
        <v>15</v>
      </c>
      <c r="R17" s="12">
        <v>16</v>
      </c>
      <c r="S17" s="12">
        <v>17</v>
      </c>
      <c r="T17" s="12">
        <v>18</v>
      </c>
      <c r="U17" s="12">
        <v>19</v>
      </c>
      <c r="V17" s="12">
        <v>20</v>
      </c>
    </row>
    <row r="18" spans="1:22" ht="30" customHeight="1" x14ac:dyDescent="0.2">
      <c r="A18" s="333" t="s">
        <v>782</v>
      </c>
      <c r="B18" s="333"/>
      <c r="C18" s="333"/>
      <c r="D18" s="13">
        <v>1000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4"/>
      <c r="P18" s="14"/>
      <c r="Q18" s="14"/>
      <c r="R18" s="14"/>
      <c r="S18" s="14"/>
      <c r="T18" s="14"/>
      <c r="U18" s="14"/>
      <c r="V18" s="14"/>
    </row>
    <row r="19" spans="1:22" ht="53.25" customHeight="1" x14ac:dyDescent="0.2">
      <c r="A19" s="333" t="s">
        <v>783</v>
      </c>
      <c r="B19" s="333"/>
      <c r="C19" s="333"/>
      <c r="D19" s="13">
        <v>1100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/>
      <c r="P19" s="14"/>
      <c r="Q19" s="14"/>
      <c r="R19" s="14"/>
      <c r="S19" s="14"/>
      <c r="T19" s="14"/>
      <c r="U19" s="14"/>
      <c r="V19" s="14"/>
    </row>
    <row r="20" spans="1:22" ht="30" customHeight="1" x14ac:dyDescent="0.2">
      <c r="A20" s="333" t="s">
        <v>784</v>
      </c>
      <c r="B20" s="333"/>
      <c r="C20" s="333"/>
      <c r="D20" s="13">
        <v>1200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4"/>
      <c r="P20" s="14"/>
      <c r="Q20" s="14"/>
      <c r="R20" s="14"/>
      <c r="S20" s="14"/>
      <c r="T20" s="14"/>
      <c r="U20" s="14"/>
      <c r="V20" s="14"/>
    </row>
    <row r="21" spans="1:22" ht="30" customHeight="1" x14ac:dyDescent="0.2">
      <c r="A21" s="333" t="s">
        <v>785</v>
      </c>
      <c r="B21" s="333"/>
      <c r="C21" s="333"/>
      <c r="D21" s="13">
        <v>1300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4"/>
      <c r="P21" s="14"/>
      <c r="Q21" s="14"/>
      <c r="R21" s="14"/>
      <c r="S21" s="14"/>
      <c r="T21" s="14"/>
      <c r="U21" s="14"/>
      <c r="V21" s="14"/>
    </row>
    <row r="22" spans="1:22" ht="105" customHeight="1" x14ac:dyDescent="0.2">
      <c r="A22" s="333" t="s">
        <v>786</v>
      </c>
      <c r="B22" s="333"/>
      <c r="C22" s="333"/>
      <c r="D22" s="13">
        <v>1400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4"/>
      <c r="P22" s="14"/>
      <c r="Q22" s="14"/>
      <c r="R22" s="14"/>
      <c r="S22" s="14"/>
      <c r="T22" s="14"/>
      <c r="U22" s="14"/>
      <c r="V22" s="14"/>
    </row>
    <row r="23" spans="1:22" ht="15.75" customHeight="1" x14ac:dyDescent="0.2">
      <c r="A23" s="333" t="s">
        <v>787</v>
      </c>
      <c r="B23" s="333"/>
      <c r="C23" s="333"/>
      <c r="D23" s="13">
        <v>1500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4"/>
      <c r="P23" s="14"/>
      <c r="Q23" s="14"/>
      <c r="R23" s="14"/>
      <c r="S23" s="14"/>
      <c r="T23" s="14"/>
      <c r="U23" s="14"/>
      <c r="V23" s="14"/>
    </row>
    <row r="24" spans="1:22" ht="17.25" customHeight="1" x14ac:dyDescent="0.2">
      <c r="A24" s="333" t="s">
        <v>788</v>
      </c>
      <c r="B24" s="333"/>
      <c r="C24" s="333"/>
      <c r="D24" s="13">
        <v>1600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4"/>
      <c r="P24" s="14"/>
      <c r="Q24" s="14"/>
      <c r="R24" s="14"/>
      <c r="S24" s="14"/>
      <c r="T24" s="14"/>
      <c r="U24" s="14"/>
      <c r="V24" s="14"/>
    </row>
    <row r="25" spans="1:22" ht="17.25" customHeight="1" x14ac:dyDescent="0.2">
      <c r="A25" s="333" t="s">
        <v>789</v>
      </c>
      <c r="B25" s="333"/>
      <c r="C25" s="333"/>
      <c r="D25" s="13">
        <v>1700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/>
      <c r="P25" s="14"/>
      <c r="Q25" s="14"/>
      <c r="R25" s="14"/>
      <c r="S25" s="14"/>
      <c r="T25" s="14"/>
      <c r="U25" s="14"/>
      <c r="V25" s="14"/>
    </row>
    <row r="26" spans="1:22" ht="45" customHeight="1" x14ac:dyDescent="0.2">
      <c r="A26" s="333" t="s">
        <v>790</v>
      </c>
      <c r="B26" s="333"/>
      <c r="C26" s="333"/>
      <c r="D26" s="13">
        <v>1800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4"/>
      <c r="P26" s="14"/>
      <c r="Q26" s="14"/>
      <c r="R26" s="14"/>
      <c r="S26" s="14"/>
      <c r="T26" s="14"/>
      <c r="U26" s="14"/>
      <c r="V26" s="14"/>
    </row>
    <row r="27" spans="1:22" ht="19.5" customHeight="1" x14ac:dyDescent="0.2">
      <c r="A27" s="333" t="s">
        <v>791</v>
      </c>
      <c r="B27" s="333"/>
      <c r="C27" s="333"/>
      <c r="D27" s="13">
        <v>1900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4"/>
      <c r="P27" s="14"/>
      <c r="Q27" s="14"/>
      <c r="R27" s="14"/>
      <c r="S27" s="14"/>
      <c r="T27" s="14"/>
      <c r="U27" s="14"/>
      <c r="V27" s="14"/>
    </row>
    <row r="28" spans="1:22" ht="15" customHeight="1" x14ac:dyDescent="0.2">
      <c r="A28" s="333" t="s">
        <v>792</v>
      </c>
      <c r="B28" s="333"/>
      <c r="C28" s="333"/>
      <c r="D28" s="13">
        <v>2000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/>
      <c r="P28" s="14"/>
      <c r="Q28" s="14"/>
      <c r="R28" s="14"/>
      <c r="S28" s="14"/>
      <c r="T28" s="14"/>
      <c r="U28" s="14"/>
      <c r="V28" s="14"/>
    </row>
    <row r="29" spans="1:22" ht="15" customHeight="1" x14ac:dyDescent="0.2">
      <c r="A29" s="333" t="s">
        <v>793</v>
      </c>
      <c r="B29" s="333"/>
      <c r="C29" s="333"/>
      <c r="D29" s="13">
        <v>2100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  <c r="P29" s="14"/>
      <c r="Q29" s="14"/>
      <c r="R29" s="14"/>
      <c r="S29" s="14"/>
      <c r="T29" s="14"/>
      <c r="U29" s="14"/>
      <c r="V29" s="14"/>
    </row>
    <row r="30" spans="1:22" ht="15" customHeight="1" x14ac:dyDescent="0.2">
      <c r="A30" s="333" t="s">
        <v>794</v>
      </c>
      <c r="B30" s="333"/>
      <c r="C30" s="333"/>
      <c r="D30" s="13">
        <v>2200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4"/>
      <c r="P30" s="14"/>
      <c r="Q30" s="14"/>
      <c r="R30" s="14"/>
      <c r="S30" s="14"/>
      <c r="T30" s="14"/>
      <c r="U30" s="14"/>
      <c r="V30" s="14"/>
    </row>
    <row r="31" spans="1:22" ht="15" customHeight="1" x14ac:dyDescent="0.2">
      <c r="A31" s="333" t="s">
        <v>795</v>
      </c>
      <c r="B31" s="333"/>
      <c r="C31" s="333"/>
      <c r="D31" s="13">
        <v>3000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4"/>
      <c r="P31" s="14"/>
      <c r="Q31" s="14"/>
      <c r="R31" s="14"/>
      <c r="S31" s="14"/>
      <c r="T31" s="14"/>
      <c r="U31" s="14"/>
      <c r="V31" s="14"/>
    </row>
    <row r="32" spans="1:22" ht="30" customHeight="1" x14ac:dyDescent="0.2">
      <c r="A32" s="333" t="s">
        <v>796</v>
      </c>
      <c r="B32" s="333"/>
      <c r="C32" s="333"/>
      <c r="D32" s="13">
        <v>3100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14"/>
      <c r="Q32" s="14"/>
      <c r="R32" s="14"/>
      <c r="S32" s="14"/>
      <c r="T32" s="14"/>
      <c r="U32" s="14"/>
      <c r="V32" s="14"/>
    </row>
    <row r="33" spans="1:22" ht="30" customHeight="1" x14ac:dyDescent="0.2">
      <c r="A33" s="333" t="s">
        <v>797</v>
      </c>
      <c r="B33" s="333"/>
      <c r="C33" s="333"/>
      <c r="D33" s="13">
        <v>3200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4"/>
      <c r="P33" s="14"/>
      <c r="Q33" s="14"/>
      <c r="R33" s="14"/>
      <c r="S33" s="14"/>
      <c r="T33" s="14"/>
      <c r="U33" s="14"/>
      <c r="V33" s="14"/>
    </row>
    <row r="34" spans="1:22" ht="14.25" customHeight="1" x14ac:dyDescent="0.2">
      <c r="A34" s="333" t="s">
        <v>798</v>
      </c>
      <c r="B34" s="333"/>
      <c r="C34" s="333"/>
      <c r="D34" s="13">
        <v>3300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/>
      <c r="P34" s="14"/>
      <c r="Q34" s="14"/>
      <c r="R34" s="14"/>
      <c r="S34" s="14"/>
      <c r="T34" s="14"/>
      <c r="U34" s="14"/>
      <c r="V34" s="14"/>
    </row>
    <row r="35" spans="1:22" ht="14.25" customHeight="1" x14ac:dyDescent="0.2">
      <c r="A35" s="333" t="s">
        <v>799</v>
      </c>
      <c r="B35" s="333"/>
      <c r="C35" s="333"/>
      <c r="D35" s="13">
        <v>3400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/>
      <c r="P35" s="14"/>
      <c r="Q35" s="14"/>
      <c r="R35" s="14"/>
      <c r="S35" s="14"/>
      <c r="T35" s="14"/>
      <c r="U35" s="14"/>
      <c r="V35" s="14"/>
    </row>
    <row r="36" spans="1:22" ht="15.75" customHeight="1" x14ac:dyDescent="0.2">
      <c r="A36" s="333" t="s">
        <v>800</v>
      </c>
      <c r="B36" s="333"/>
      <c r="C36" s="333"/>
      <c r="D36" s="13">
        <v>3500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/>
      <c r="P36" s="14"/>
      <c r="Q36" s="14"/>
      <c r="R36" s="14"/>
      <c r="S36" s="14"/>
      <c r="T36" s="14"/>
      <c r="U36" s="14"/>
      <c r="V36" s="14"/>
    </row>
    <row r="37" spans="1:22" ht="50.45" customHeight="1" x14ac:dyDescent="0.2">
      <c r="A37" s="333" t="s">
        <v>801</v>
      </c>
      <c r="B37" s="333"/>
      <c r="C37" s="333"/>
      <c r="D37" s="13">
        <v>3600</v>
      </c>
      <c r="E37" s="13" t="s">
        <v>802</v>
      </c>
      <c r="F37" s="13" t="s">
        <v>803</v>
      </c>
      <c r="G37" s="13" t="s">
        <v>804</v>
      </c>
      <c r="H37" s="40">
        <v>375190</v>
      </c>
      <c r="I37" s="40">
        <v>67447.839999999997</v>
      </c>
      <c r="J37" s="13">
        <v>2016</v>
      </c>
      <c r="K37" s="13" t="s">
        <v>805</v>
      </c>
      <c r="L37" s="13">
        <v>1016085</v>
      </c>
      <c r="M37" s="13"/>
      <c r="N37" s="13" t="s">
        <v>806</v>
      </c>
      <c r="O37" s="13">
        <v>1</v>
      </c>
      <c r="P37" s="13">
        <v>1</v>
      </c>
      <c r="Q37" s="13">
        <v>1</v>
      </c>
      <c r="R37" s="13">
        <v>1</v>
      </c>
      <c r="S37" s="14"/>
      <c r="T37" s="14"/>
      <c r="U37" s="14"/>
      <c r="V37" s="14"/>
    </row>
    <row r="38" spans="1:22" ht="16.5" customHeight="1" x14ac:dyDescent="0.2">
      <c r="A38" s="333" t="s">
        <v>807</v>
      </c>
      <c r="B38" s="333"/>
      <c r="C38" s="333"/>
      <c r="D38" s="13">
        <v>3700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4"/>
      <c r="P38" s="14"/>
      <c r="Q38" s="14"/>
      <c r="R38" s="14"/>
      <c r="S38" s="14"/>
      <c r="T38" s="14"/>
      <c r="U38" s="14"/>
      <c r="V38" s="14"/>
    </row>
    <row r="39" spans="1:22" ht="30" customHeight="1" x14ac:dyDescent="0.2">
      <c r="A39" s="333" t="s">
        <v>808</v>
      </c>
      <c r="B39" s="333"/>
      <c r="C39" s="333"/>
      <c r="D39" s="13">
        <v>3800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  <c r="P39" s="14"/>
      <c r="Q39" s="14"/>
      <c r="R39" s="14"/>
      <c r="S39" s="14"/>
      <c r="T39" s="14"/>
      <c r="U39" s="14"/>
      <c r="V39" s="14"/>
    </row>
    <row r="40" spans="1:22" ht="65.25" customHeight="1" x14ac:dyDescent="0.2">
      <c r="A40" s="333" t="s">
        <v>809</v>
      </c>
      <c r="B40" s="333"/>
      <c r="C40" s="333"/>
      <c r="D40" s="13">
        <v>3900</v>
      </c>
      <c r="E40" s="13" t="s">
        <v>810</v>
      </c>
      <c r="F40" s="13" t="s">
        <v>811</v>
      </c>
      <c r="G40" s="13" t="s">
        <v>812</v>
      </c>
      <c r="H40" s="40">
        <v>89000</v>
      </c>
      <c r="I40" s="13"/>
      <c r="J40" s="13">
        <v>2018</v>
      </c>
      <c r="K40" s="13" t="s">
        <v>813</v>
      </c>
      <c r="L40" s="13" t="s">
        <v>814</v>
      </c>
      <c r="M40" s="13"/>
      <c r="N40" s="13" t="s">
        <v>815</v>
      </c>
      <c r="O40" s="13">
        <v>1</v>
      </c>
      <c r="P40" s="13">
        <v>1</v>
      </c>
      <c r="Q40" s="13">
        <v>1</v>
      </c>
      <c r="R40" s="13">
        <v>1</v>
      </c>
      <c r="S40" s="14"/>
      <c r="T40" s="14"/>
      <c r="U40" s="14"/>
      <c r="V40" s="14"/>
    </row>
    <row r="41" spans="1:22" x14ac:dyDescent="0.2">
      <c r="A41" s="300" t="s">
        <v>161</v>
      </c>
      <c r="B41" s="300"/>
      <c r="C41" s="300"/>
      <c r="D41" s="13">
        <v>9000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>
        <v>2</v>
      </c>
      <c r="P41" s="13">
        <v>2</v>
      </c>
      <c r="Q41" s="13">
        <v>2</v>
      </c>
      <c r="R41" s="13">
        <v>2</v>
      </c>
      <c r="S41" s="14"/>
      <c r="T41" s="14"/>
      <c r="U41" s="14"/>
      <c r="V41" s="14"/>
    </row>
    <row r="43" spans="1:22" ht="41.25" customHeight="1" x14ac:dyDescent="0.2">
      <c r="A43" s="381" t="s">
        <v>816</v>
      </c>
      <c r="B43" s="302"/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</row>
    <row r="44" spans="1:22" ht="16.899999999999999" customHeight="1" x14ac:dyDescent="0.2">
      <c r="A44" s="15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</row>
    <row r="45" spans="1:22" ht="15" x14ac:dyDescent="0.25">
      <c r="D45" s="392" t="s">
        <v>817</v>
      </c>
      <c r="E45" s="393"/>
      <c r="F45" s="393"/>
      <c r="G45" s="393"/>
      <c r="H45" s="393"/>
      <c r="I45" s="393"/>
      <c r="J45" s="393"/>
      <c r="K45" s="393"/>
      <c r="L45" s="393"/>
    </row>
    <row r="46" spans="1:22" s="79" customFormat="1" ht="39.75" customHeight="1" x14ac:dyDescent="0.25">
      <c r="A46" s="112" t="s">
        <v>352</v>
      </c>
      <c r="B46" s="112"/>
      <c r="C46" s="112"/>
      <c r="D46" s="112" t="s">
        <v>250</v>
      </c>
      <c r="E46" s="112" t="s">
        <v>509</v>
      </c>
      <c r="F46" s="112"/>
      <c r="G46" s="112"/>
      <c r="H46" s="112"/>
      <c r="I46" s="112" t="s">
        <v>576</v>
      </c>
      <c r="J46" s="112"/>
      <c r="K46" s="112"/>
      <c r="L46" s="112"/>
      <c r="M46" s="112"/>
    </row>
    <row r="47" spans="1:22" s="79" customFormat="1" x14ac:dyDescent="0.25">
      <c r="A47" s="112"/>
      <c r="B47" s="112"/>
      <c r="C47" s="112"/>
      <c r="D47" s="112"/>
      <c r="E47" s="112" t="s">
        <v>256</v>
      </c>
      <c r="F47" s="112" t="s">
        <v>180</v>
      </c>
      <c r="G47" s="112"/>
      <c r="H47" s="112"/>
      <c r="I47" s="112" t="s">
        <v>256</v>
      </c>
      <c r="J47" s="112" t="s">
        <v>180</v>
      </c>
      <c r="K47" s="112"/>
      <c r="L47" s="112"/>
      <c r="M47" s="112"/>
    </row>
    <row r="48" spans="1:22" s="79" customFormat="1" ht="102" x14ac:dyDescent="0.25">
      <c r="A48" s="112"/>
      <c r="B48" s="112"/>
      <c r="C48" s="112"/>
      <c r="D48" s="112"/>
      <c r="E48" s="112"/>
      <c r="F48" s="12" t="s">
        <v>512</v>
      </c>
      <c r="G48" s="12" t="s">
        <v>513</v>
      </c>
      <c r="H48" s="12" t="s">
        <v>606</v>
      </c>
      <c r="I48" s="112"/>
      <c r="J48" s="12" t="s">
        <v>818</v>
      </c>
      <c r="K48" s="12" t="s">
        <v>819</v>
      </c>
      <c r="L48" s="12" t="s">
        <v>820</v>
      </c>
      <c r="M48" s="12" t="s">
        <v>821</v>
      </c>
    </row>
    <row r="49" spans="1:13" x14ac:dyDescent="0.2">
      <c r="A49" s="115">
        <v>1</v>
      </c>
      <c r="B49" s="115"/>
      <c r="C49" s="115"/>
      <c r="D49" s="13">
        <v>2</v>
      </c>
      <c r="E49" s="13">
        <v>3</v>
      </c>
      <c r="F49" s="13">
        <v>4</v>
      </c>
      <c r="G49" s="13">
        <v>5</v>
      </c>
      <c r="H49" s="13">
        <v>6</v>
      </c>
      <c r="I49" s="13">
        <v>7</v>
      </c>
      <c r="J49" s="13">
        <v>8</v>
      </c>
      <c r="K49" s="13">
        <v>9</v>
      </c>
      <c r="L49" s="13">
        <v>10</v>
      </c>
      <c r="M49" s="13">
        <v>11</v>
      </c>
    </row>
    <row r="50" spans="1:13" ht="30.75" customHeight="1" x14ac:dyDescent="0.2">
      <c r="A50" s="333" t="s">
        <v>782</v>
      </c>
      <c r="B50" s="333"/>
      <c r="C50" s="333"/>
      <c r="D50" s="13">
        <v>1000</v>
      </c>
      <c r="E50" s="14"/>
      <c r="F50" s="14"/>
      <c r="G50" s="14"/>
      <c r="H50" s="14"/>
      <c r="I50" s="14"/>
      <c r="J50" s="14"/>
      <c r="K50" s="14"/>
      <c r="L50" s="14"/>
      <c r="M50" s="14"/>
    </row>
    <row r="51" spans="1:13" ht="54" customHeight="1" x14ac:dyDescent="0.2">
      <c r="A51" s="333" t="s">
        <v>783</v>
      </c>
      <c r="B51" s="333"/>
      <c r="C51" s="333"/>
      <c r="D51" s="13">
        <v>1100</v>
      </c>
      <c r="E51" s="14"/>
      <c r="F51" s="14"/>
      <c r="G51" s="14"/>
      <c r="H51" s="14"/>
      <c r="I51" s="14"/>
      <c r="J51" s="14"/>
      <c r="K51" s="14"/>
      <c r="L51" s="14"/>
      <c r="M51" s="14"/>
    </row>
    <row r="52" spans="1:13" ht="30" customHeight="1" x14ac:dyDescent="0.2">
      <c r="A52" s="333" t="s">
        <v>784</v>
      </c>
      <c r="B52" s="333"/>
      <c r="C52" s="333"/>
      <c r="D52" s="13">
        <v>1200</v>
      </c>
      <c r="E52" s="14"/>
      <c r="F52" s="14"/>
      <c r="G52" s="14"/>
      <c r="H52" s="14"/>
      <c r="I52" s="14"/>
      <c r="J52" s="14"/>
      <c r="K52" s="14"/>
      <c r="L52" s="14"/>
      <c r="M52" s="14"/>
    </row>
    <row r="53" spans="1:13" ht="29.25" customHeight="1" x14ac:dyDescent="0.2">
      <c r="A53" s="333" t="s">
        <v>785</v>
      </c>
      <c r="B53" s="333"/>
      <c r="C53" s="333"/>
      <c r="D53" s="13">
        <v>1300</v>
      </c>
      <c r="E53" s="14"/>
      <c r="F53" s="14"/>
      <c r="G53" s="14"/>
      <c r="H53" s="14"/>
      <c r="I53" s="14"/>
      <c r="J53" s="14"/>
      <c r="K53" s="14"/>
      <c r="L53" s="14"/>
      <c r="M53" s="14"/>
    </row>
    <row r="54" spans="1:13" ht="105.75" customHeight="1" x14ac:dyDescent="0.2">
      <c r="A54" s="333" t="s">
        <v>786</v>
      </c>
      <c r="B54" s="333"/>
      <c r="C54" s="333"/>
      <c r="D54" s="13">
        <v>1400</v>
      </c>
      <c r="E54" s="14"/>
      <c r="F54" s="14"/>
      <c r="G54" s="14"/>
      <c r="H54" s="14"/>
      <c r="I54" s="14"/>
      <c r="J54" s="14"/>
      <c r="K54" s="14"/>
      <c r="L54" s="14"/>
      <c r="M54" s="14"/>
    </row>
    <row r="55" spans="1:13" x14ac:dyDescent="0.2">
      <c r="A55" s="333" t="s">
        <v>787</v>
      </c>
      <c r="B55" s="333"/>
      <c r="C55" s="333"/>
      <c r="D55" s="13">
        <v>1500</v>
      </c>
      <c r="E55" s="14"/>
      <c r="F55" s="14"/>
      <c r="G55" s="14"/>
      <c r="H55" s="14"/>
      <c r="I55" s="14"/>
      <c r="J55" s="14"/>
      <c r="K55" s="14"/>
      <c r="L55" s="14"/>
      <c r="M55" s="14"/>
    </row>
    <row r="56" spans="1:13" x14ac:dyDescent="0.2">
      <c r="A56" s="333" t="s">
        <v>788</v>
      </c>
      <c r="B56" s="333"/>
      <c r="C56" s="333"/>
      <c r="D56" s="13">
        <v>1600</v>
      </c>
      <c r="E56" s="14"/>
      <c r="F56" s="14"/>
      <c r="G56" s="14"/>
      <c r="H56" s="14"/>
      <c r="I56" s="14"/>
      <c r="J56" s="14"/>
      <c r="K56" s="14"/>
      <c r="L56" s="14"/>
      <c r="M56" s="14"/>
    </row>
    <row r="57" spans="1:13" x14ac:dyDescent="0.2">
      <c r="A57" s="333" t="s">
        <v>789</v>
      </c>
      <c r="B57" s="333"/>
      <c r="C57" s="333"/>
      <c r="D57" s="13">
        <v>1700</v>
      </c>
      <c r="E57" s="14"/>
      <c r="F57" s="14"/>
      <c r="G57" s="14"/>
      <c r="H57" s="14"/>
      <c r="I57" s="14"/>
      <c r="J57" s="14"/>
      <c r="K57" s="14"/>
      <c r="L57" s="14"/>
      <c r="M57" s="14"/>
    </row>
    <row r="58" spans="1:13" ht="39" customHeight="1" x14ac:dyDescent="0.2">
      <c r="A58" s="333" t="s">
        <v>790</v>
      </c>
      <c r="B58" s="333"/>
      <c r="C58" s="333"/>
      <c r="D58" s="13">
        <v>1800</v>
      </c>
      <c r="E58" s="14"/>
      <c r="F58" s="14"/>
      <c r="G58" s="14"/>
      <c r="H58" s="14"/>
      <c r="I58" s="14"/>
      <c r="J58" s="14"/>
      <c r="K58" s="14"/>
      <c r="L58" s="14"/>
      <c r="M58" s="14"/>
    </row>
    <row r="59" spans="1:13" x14ac:dyDescent="0.2">
      <c r="A59" s="333" t="s">
        <v>791</v>
      </c>
      <c r="B59" s="333"/>
      <c r="C59" s="333"/>
      <c r="D59" s="13">
        <v>1900</v>
      </c>
      <c r="E59" s="14"/>
      <c r="F59" s="14"/>
      <c r="G59" s="14"/>
      <c r="H59" s="14"/>
      <c r="I59" s="14"/>
      <c r="J59" s="14"/>
      <c r="K59" s="14"/>
      <c r="L59" s="14"/>
      <c r="M59" s="14"/>
    </row>
    <row r="60" spans="1:13" x14ac:dyDescent="0.2">
      <c r="A60" s="333" t="s">
        <v>792</v>
      </c>
      <c r="B60" s="333"/>
      <c r="C60" s="333"/>
      <c r="D60" s="13">
        <v>2000</v>
      </c>
      <c r="E60" s="14"/>
      <c r="F60" s="14"/>
      <c r="G60" s="14"/>
      <c r="H60" s="14"/>
      <c r="I60" s="14"/>
      <c r="J60" s="14"/>
      <c r="K60" s="14"/>
      <c r="L60" s="14"/>
      <c r="M60" s="14"/>
    </row>
    <row r="61" spans="1:13" x14ac:dyDescent="0.2">
      <c r="A61" s="333" t="s">
        <v>793</v>
      </c>
      <c r="B61" s="333"/>
      <c r="C61" s="333"/>
      <c r="D61" s="13">
        <v>2100</v>
      </c>
      <c r="E61" s="14"/>
      <c r="F61" s="14"/>
      <c r="G61" s="14"/>
      <c r="H61" s="14"/>
      <c r="I61" s="14"/>
      <c r="J61" s="14"/>
      <c r="K61" s="14"/>
      <c r="L61" s="14"/>
      <c r="M61" s="14"/>
    </row>
    <row r="62" spans="1:13" x14ac:dyDescent="0.2">
      <c r="A62" s="333" t="s">
        <v>794</v>
      </c>
      <c r="B62" s="333"/>
      <c r="C62" s="333"/>
      <c r="D62" s="13">
        <v>2200</v>
      </c>
      <c r="E62" s="14"/>
      <c r="F62" s="14"/>
      <c r="G62" s="14"/>
      <c r="H62" s="14"/>
      <c r="I62" s="14"/>
      <c r="J62" s="14"/>
      <c r="K62" s="14"/>
      <c r="L62" s="14"/>
      <c r="M62" s="14"/>
    </row>
    <row r="63" spans="1:13" x14ac:dyDescent="0.2">
      <c r="A63" s="333" t="s">
        <v>795</v>
      </c>
      <c r="B63" s="333"/>
      <c r="C63" s="333"/>
      <c r="D63" s="13">
        <v>3000</v>
      </c>
      <c r="E63" s="14"/>
      <c r="F63" s="14"/>
      <c r="G63" s="14"/>
      <c r="H63" s="14"/>
      <c r="I63" s="14"/>
      <c r="J63" s="14"/>
      <c r="K63" s="14"/>
      <c r="L63" s="14"/>
      <c r="M63" s="14"/>
    </row>
    <row r="64" spans="1:13" ht="27" customHeight="1" x14ac:dyDescent="0.2">
      <c r="A64" s="333" t="s">
        <v>796</v>
      </c>
      <c r="B64" s="333"/>
      <c r="C64" s="333"/>
      <c r="D64" s="13">
        <v>3100</v>
      </c>
      <c r="E64" s="14"/>
      <c r="F64" s="14"/>
      <c r="G64" s="14"/>
      <c r="H64" s="14"/>
      <c r="I64" s="14"/>
      <c r="J64" s="14"/>
      <c r="K64" s="14"/>
      <c r="L64" s="14"/>
      <c r="M64" s="14"/>
    </row>
    <row r="65" spans="1:28" ht="27.75" customHeight="1" x14ac:dyDescent="0.2">
      <c r="A65" s="333" t="s">
        <v>797</v>
      </c>
      <c r="B65" s="333"/>
      <c r="C65" s="333"/>
      <c r="D65" s="13">
        <v>3200</v>
      </c>
      <c r="E65" s="14"/>
      <c r="F65" s="14"/>
      <c r="G65" s="14"/>
      <c r="H65" s="14"/>
      <c r="I65" s="14"/>
      <c r="J65" s="14"/>
      <c r="K65" s="14"/>
      <c r="L65" s="14"/>
      <c r="M65" s="14"/>
    </row>
    <row r="66" spans="1:28" x14ac:dyDescent="0.2">
      <c r="A66" s="333" t="s">
        <v>798</v>
      </c>
      <c r="B66" s="333"/>
      <c r="C66" s="333"/>
      <c r="D66" s="13">
        <v>3300</v>
      </c>
      <c r="E66" s="14"/>
      <c r="F66" s="14"/>
      <c r="G66" s="14"/>
      <c r="H66" s="14"/>
      <c r="I66" s="14"/>
      <c r="J66" s="14"/>
      <c r="K66" s="14"/>
      <c r="L66" s="14"/>
      <c r="M66" s="14"/>
    </row>
    <row r="67" spans="1:28" x14ac:dyDescent="0.2">
      <c r="A67" s="333" t="s">
        <v>799</v>
      </c>
      <c r="B67" s="333"/>
      <c r="C67" s="333"/>
      <c r="D67" s="13">
        <v>3400</v>
      </c>
      <c r="E67" s="14"/>
      <c r="F67" s="14"/>
      <c r="G67" s="14"/>
      <c r="H67" s="14"/>
      <c r="I67" s="14"/>
      <c r="J67" s="14"/>
      <c r="K67" s="14"/>
      <c r="L67" s="14"/>
      <c r="M67" s="14"/>
    </row>
    <row r="68" spans="1:28" x14ac:dyDescent="0.2">
      <c r="A68" s="333" t="s">
        <v>800</v>
      </c>
      <c r="B68" s="333"/>
      <c r="C68" s="333"/>
      <c r="D68" s="13">
        <v>3500</v>
      </c>
      <c r="E68" s="14"/>
      <c r="F68" s="14"/>
      <c r="G68" s="14"/>
      <c r="H68" s="14"/>
      <c r="I68" s="14"/>
      <c r="J68" s="14"/>
      <c r="K68" s="14"/>
      <c r="L68" s="14"/>
      <c r="M68" s="14"/>
    </row>
    <row r="69" spans="1:28" x14ac:dyDescent="0.2">
      <c r="A69" s="333" t="s">
        <v>801</v>
      </c>
      <c r="B69" s="333"/>
      <c r="C69" s="333"/>
      <c r="D69" s="13">
        <v>3600</v>
      </c>
      <c r="E69" s="14"/>
      <c r="F69" s="14"/>
      <c r="G69" s="14"/>
      <c r="H69" s="14"/>
      <c r="I69" s="14"/>
      <c r="J69" s="14"/>
      <c r="K69" s="14"/>
      <c r="L69" s="14"/>
      <c r="M69" s="14"/>
    </row>
    <row r="70" spans="1:28" x14ac:dyDescent="0.2">
      <c r="A70" s="333" t="s">
        <v>807</v>
      </c>
      <c r="B70" s="333"/>
      <c r="C70" s="333"/>
      <c r="D70" s="13">
        <v>3700</v>
      </c>
      <c r="E70" s="14"/>
      <c r="F70" s="14"/>
      <c r="G70" s="14"/>
      <c r="H70" s="14"/>
      <c r="I70" s="14"/>
      <c r="J70" s="14"/>
      <c r="K70" s="14"/>
      <c r="L70" s="14"/>
      <c r="M70" s="14"/>
    </row>
    <row r="71" spans="1:28" ht="29.25" customHeight="1" x14ac:dyDescent="0.2">
      <c r="A71" s="333" t="s">
        <v>808</v>
      </c>
      <c r="B71" s="333"/>
      <c r="C71" s="333"/>
      <c r="D71" s="13">
        <v>3800</v>
      </c>
      <c r="E71" s="14"/>
      <c r="F71" s="14"/>
      <c r="G71" s="14"/>
      <c r="H71" s="14"/>
      <c r="I71" s="14"/>
      <c r="J71" s="14"/>
      <c r="K71" s="14"/>
      <c r="L71" s="14"/>
      <c r="M71" s="14"/>
    </row>
    <row r="72" spans="1:28" ht="67.5" customHeight="1" x14ac:dyDescent="0.2">
      <c r="A72" s="333" t="s">
        <v>809</v>
      </c>
      <c r="B72" s="333"/>
      <c r="C72" s="333"/>
      <c r="D72" s="13">
        <v>3900</v>
      </c>
      <c r="E72" s="14"/>
      <c r="F72" s="14"/>
      <c r="G72" s="14"/>
      <c r="H72" s="14"/>
      <c r="I72" s="14"/>
      <c r="J72" s="14"/>
      <c r="K72" s="14"/>
      <c r="L72" s="14"/>
      <c r="M72" s="14"/>
    </row>
    <row r="73" spans="1:28" x14ac:dyDescent="0.2">
      <c r="A73" s="300" t="s">
        <v>161</v>
      </c>
      <c r="B73" s="300"/>
      <c r="C73" s="300"/>
      <c r="D73" s="13">
        <v>9000</v>
      </c>
      <c r="E73" s="14"/>
      <c r="F73" s="14"/>
      <c r="G73" s="14"/>
      <c r="H73" s="14"/>
      <c r="I73" s="14"/>
      <c r="J73" s="14"/>
      <c r="K73" s="14"/>
      <c r="L73" s="14"/>
      <c r="M73" s="14"/>
    </row>
    <row r="75" spans="1:28" x14ac:dyDescent="0.2">
      <c r="A75" s="302" t="s">
        <v>822</v>
      </c>
      <c r="B75" s="302"/>
      <c r="C75" s="302"/>
      <c r="D75" s="302"/>
      <c r="E75" s="302"/>
      <c r="F75" s="302"/>
      <c r="G75" s="302"/>
      <c r="H75" s="302"/>
      <c r="I75" s="302"/>
      <c r="J75" s="302"/>
      <c r="K75" s="302"/>
      <c r="L75" s="302"/>
      <c r="M75" s="302"/>
      <c r="N75" s="302"/>
    </row>
    <row r="76" spans="1:28" x14ac:dyDescent="0.2">
      <c r="D76" s="4"/>
    </row>
    <row r="77" spans="1:28" s="79" customFormat="1" x14ac:dyDescent="0.25">
      <c r="A77" s="112" t="s">
        <v>352</v>
      </c>
      <c r="B77" s="112"/>
      <c r="C77" s="112"/>
      <c r="D77" s="112" t="s">
        <v>250</v>
      </c>
      <c r="E77" s="112" t="s">
        <v>823</v>
      </c>
      <c r="F77" s="112"/>
      <c r="G77" s="112"/>
      <c r="H77" s="112"/>
      <c r="I77" s="112"/>
      <c r="J77" s="112"/>
      <c r="K77" s="112"/>
      <c r="L77" s="112"/>
      <c r="M77" s="112" t="s">
        <v>824</v>
      </c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</row>
    <row r="78" spans="1:28" s="79" customFormat="1" x14ac:dyDescent="0.25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 t="s">
        <v>825</v>
      </c>
      <c r="N78" s="112"/>
      <c r="O78" s="112"/>
      <c r="P78" s="112"/>
      <c r="Q78" s="112"/>
      <c r="R78" s="112"/>
      <c r="S78" s="112"/>
      <c r="T78" s="112"/>
      <c r="U78" s="348" t="s">
        <v>826</v>
      </c>
      <c r="V78" s="348"/>
      <c r="W78" s="348"/>
      <c r="X78" s="348"/>
      <c r="Y78" s="348"/>
      <c r="Z78" s="348"/>
      <c r="AA78" s="348"/>
      <c r="AB78" s="348"/>
    </row>
    <row r="79" spans="1:28" s="79" customFormat="1" x14ac:dyDescent="0.25">
      <c r="A79" s="112"/>
      <c r="B79" s="112"/>
      <c r="C79" s="112"/>
      <c r="D79" s="112"/>
      <c r="E79" s="112" t="s">
        <v>256</v>
      </c>
      <c r="F79" s="112"/>
      <c r="G79" s="112" t="s">
        <v>180</v>
      </c>
      <c r="H79" s="112"/>
      <c r="I79" s="112"/>
      <c r="J79" s="112"/>
      <c r="K79" s="112"/>
      <c r="L79" s="112"/>
      <c r="M79" s="112" t="s">
        <v>256</v>
      </c>
      <c r="N79" s="112"/>
      <c r="O79" s="112" t="s">
        <v>180</v>
      </c>
      <c r="P79" s="112"/>
      <c r="Q79" s="112"/>
      <c r="R79" s="112"/>
      <c r="S79" s="112"/>
      <c r="T79" s="112"/>
      <c r="U79" s="112" t="s">
        <v>256</v>
      </c>
      <c r="V79" s="112"/>
      <c r="W79" s="112" t="s">
        <v>180</v>
      </c>
      <c r="X79" s="112"/>
      <c r="Y79" s="112"/>
      <c r="Z79" s="112"/>
      <c r="AA79" s="112"/>
      <c r="AB79" s="112"/>
    </row>
    <row r="80" spans="1:28" s="79" customFormat="1" ht="89.25" x14ac:dyDescent="0.25">
      <c r="A80" s="112"/>
      <c r="B80" s="112"/>
      <c r="C80" s="112"/>
      <c r="D80" s="112"/>
      <c r="E80" s="112"/>
      <c r="F80" s="112"/>
      <c r="G80" s="112" t="s">
        <v>827</v>
      </c>
      <c r="H80" s="112"/>
      <c r="I80" s="112" t="s">
        <v>828</v>
      </c>
      <c r="J80" s="112"/>
      <c r="K80" s="112" t="s">
        <v>829</v>
      </c>
      <c r="L80" s="112"/>
      <c r="M80" s="112"/>
      <c r="N80" s="112"/>
      <c r="O80" s="112" t="s">
        <v>827</v>
      </c>
      <c r="P80" s="112"/>
      <c r="Q80" s="112" t="s">
        <v>828</v>
      </c>
      <c r="R80" s="112"/>
      <c r="S80" s="12" t="s">
        <v>829</v>
      </c>
      <c r="T80" s="12"/>
      <c r="U80" s="112"/>
      <c r="V80" s="112"/>
      <c r="W80" s="112" t="s">
        <v>827</v>
      </c>
      <c r="X80" s="112"/>
      <c r="Y80" s="112" t="s">
        <v>828</v>
      </c>
      <c r="Z80" s="112"/>
      <c r="AA80" s="112" t="s">
        <v>829</v>
      </c>
      <c r="AB80" s="112"/>
    </row>
    <row r="81" spans="1:28" s="79" customFormat="1" ht="38.25" x14ac:dyDescent="0.25">
      <c r="A81" s="112"/>
      <c r="B81" s="112"/>
      <c r="C81" s="112"/>
      <c r="D81" s="112"/>
      <c r="E81" s="12" t="s">
        <v>780</v>
      </c>
      <c r="F81" s="12" t="s">
        <v>781</v>
      </c>
      <c r="G81" s="12" t="s">
        <v>780</v>
      </c>
      <c r="H81" s="12" t="s">
        <v>781</v>
      </c>
      <c r="I81" s="12" t="s">
        <v>780</v>
      </c>
      <c r="J81" s="12" t="s">
        <v>781</v>
      </c>
      <c r="K81" s="12" t="s">
        <v>780</v>
      </c>
      <c r="L81" s="12" t="s">
        <v>781</v>
      </c>
      <c r="M81" s="12" t="s">
        <v>780</v>
      </c>
      <c r="N81" s="12" t="s">
        <v>781</v>
      </c>
      <c r="O81" s="12" t="s">
        <v>780</v>
      </c>
      <c r="P81" s="12" t="s">
        <v>781</v>
      </c>
      <c r="Q81" s="12" t="s">
        <v>780</v>
      </c>
      <c r="R81" s="12" t="s">
        <v>781</v>
      </c>
      <c r="S81" s="12" t="s">
        <v>780</v>
      </c>
      <c r="T81" s="12" t="s">
        <v>781</v>
      </c>
      <c r="U81" s="12" t="s">
        <v>780</v>
      </c>
      <c r="V81" s="12" t="s">
        <v>781</v>
      </c>
      <c r="W81" s="12" t="s">
        <v>780</v>
      </c>
      <c r="X81" s="12" t="s">
        <v>781</v>
      </c>
      <c r="Y81" s="12" t="s">
        <v>780</v>
      </c>
      <c r="Z81" s="12" t="s">
        <v>781</v>
      </c>
      <c r="AA81" s="12" t="s">
        <v>780</v>
      </c>
      <c r="AB81" s="12" t="s">
        <v>781</v>
      </c>
    </row>
    <row r="82" spans="1:28" x14ac:dyDescent="0.2">
      <c r="A82" s="115">
        <v>1</v>
      </c>
      <c r="B82" s="115"/>
      <c r="C82" s="115"/>
      <c r="D82" s="13">
        <v>2</v>
      </c>
      <c r="E82" s="13">
        <v>3</v>
      </c>
      <c r="F82" s="13">
        <v>4</v>
      </c>
      <c r="G82" s="13">
        <v>5</v>
      </c>
      <c r="H82" s="13">
        <v>6</v>
      </c>
      <c r="I82" s="13">
        <v>7</v>
      </c>
      <c r="J82" s="13">
        <v>8</v>
      </c>
      <c r="K82" s="13">
        <v>9</v>
      </c>
      <c r="L82" s="13">
        <v>10</v>
      </c>
      <c r="M82" s="13">
        <v>11</v>
      </c>
      <c r="N82" s="13">
        <v>12</v>
      </c>
      <c r="O82" s="13">
        <v>13</v>
      </c>
      <c r="P82" s="13">
        <v>14</v>
      </c>
      <c r="Q82" s="13">
        <v>15</v>
      </c>
      <c r="R82" s="13">
        <v>16</v>
      </c>
      <c r="S82" s="13">
        <v>17</v>
      </c>
      <c r="T82" s="13">
        <v>18</v>
      </c>
      <c r="U82" s="13">
        <v>19</v>
      </c>
      <c r="V82" s="13">
        <v>20</v>
      </c>
      <c r="W82" s="13">
        <v>21</v>
      </c>
      <c r="X82" s="13">
        <v>22</v>
      </c>
      <c r="Y82" s="13">
        <v>23</v>
      </c>
      <c r="Z82" s="13">
        <v>24</v>
      </c>
      <c r="AA82" s="13">
        <v>25</v>
      </c>
      <c r="AB82" s="13">
        <v>26</v>
      </c>
    </row>
    <row r="83" spans="1:28" ht="29.25" customHeight="1" x14ac:dyDescent="0.2">
      <c r="A83" s="333" t="s">
        <v>782</v>
      </c>
      <c r="B83" s="333"/>
      <c r="C83" s="333"/>
      <c r="D83" s="13">
        <v>1000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1:28" ht="55.5" customHeight="1" x14ac:dyDescent="0.2">
      <c r="A84" s="333" t="s">
        <v>783</v>
      </c>
      <c r="B84" s="333"/>
      <c r="C84" s="333"/>
      <c r="D84" s="13">
        <v>1100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1:28" ht="31.5" customHeight="1" x14ac:dyDescent="0.2">
      <c r="A85" s="333" t="s">
        <v>784</v>
      </c>
      <c r="B85" s="333"/>
      <c r="C85" s="333"/>
      <c r="D85" s="13">
        <v>1200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1:28" ht="28.5" customHeight="1" x14ac:dyDescent="0.2">
      <c r="A86" s="333" t="s">
        <v>785</v>
      </c>
      <c r="B86" s="333"/>
      <c r="C86" s="333"/>
      <c r="D86" s="13">
        <v>1300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1:28" ht="106.5" customHeight="1" x14ac:dyDescent="0.2">
      <c r="A87" s="333" t="s">
        <v>786</v>
      </c>
      <c r="B87" s="333"/>
      <c r="C87" s="333"/>
      <c r="D87" s="13">
        <v>1400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1:28" x14ac:dyDescent="0.2">
      <c r="A88" s="333" t="s">
        <v>787</v>
      </c>
      <c r="B88" s="333"/>
      <c r="C88" s="333"/>
      <c r="D88" s="13">
        <v>1500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1:28" x14ac:dyDescent="0.2">
      <c r="A89" s="333" t="s">
        <v>830</v>
      </c>
      <c r="B89" s="333"/>
      <c r="C89" s="333"/>
      <c r="D89" s="13">
        <v>1600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1:28" x14ac:dyDescent="0.2">
      <c r="A90" s="333" t="s">
        <v>789</v>
      </c>
      <c r="B90" s="333"/>
      <c r="C90" s="333"/>
      <c r="D90" s="13">
        <v>1700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1:28" ht="44.25" customHeight="1" x14ac:dyDescent="0.2">
      <c r="A91" s="333" t="s">
        <v>790</v>
      </c>
      <c r="B91" s="333"/>
      <c r="C91" s="333"/>
      <c r="D91" s="13">
        <v>1800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  <row r="92" spans="1:28" x14ac:dyDescent="0.2">
      <c r="A92" s="333" t="s">
        <v>791</v>
      </c>
      <c r="B92" s="333"/>
      <c r="C92" s="333"/>
      <c r="D92" s="13">
        <v>1900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</row>
    <row r="93" spans="1:28" x14ac:dyDescent="0.2">
      <c r="A93" s="333" t="s">
        <v>792</v>
      </c>
      <c r="B93" s="333"/>
      <c r="C93" s="333"/>
      <c r="D93" s="13">
        <v>2000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</row>
    <row r="94" spans="1:28" x14ac:dyDescent="0.2">
      <c r="A94" s="333" t="s">
        <v>793</v>
      </c>
      <c r="B94" s="333"/>
      <c r="C94" s="333"/>
      <c r="D94" s="13">
        <v>2100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</row>
    <row r="95" spans="1:28" x14ac:dyDescent="0.2">
      <c r="A95" s="333" t="s">
        <v>794</v>
      </c>
      <c r="B95" s="333"/>
      <c r="C95" s="333"/>
      <c r="D95" s="13">
        <v>2200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</row>
    <row r="96" spans="1:28" x14ac:dyDescent="0.2">
      <c r="A96" s="333" t="s">
        <v>795</v>
      </c>
      <c r="B96" s="333"/>
      <c r="C96" s="333"/>
      <c r="D96" s="13">
        <v>3000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ht="27" customHeight="1" x14ac:dyDescent="0.2">
      <c r="A97" s="333" t="s">
        <v>796</v>
      </c>
      <c r="B97" s="333"/>
      <c r="C97" s="333"/>
      <c r="D97" s="13">
        <v>3100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</row>
    <row r="98" spans="1:28" ht="30.75" customHeight="1" x14ac:dyDescent="0.2">
      <c r="A98" s="333" t="s">
        <v>797</v>
      </c>
      <c r="B98" s="333"/>
      <c r="C98" s="333"/>
      <c r="D98" s="13">
        <v>3200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</row>
    <row r="99" spans="1:28" x14ac:dyDescent="0.2">
      <c r="A99" s="333" t="s">
        <v>798</v>
      </c>
      <c r="B99" s="333"/>
      <c r="C99" s="333"/>
      <c r="D99" s="13">
        <v>3300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</row>
    <row r="100" spans="1:28" x14ac:dyDescent="0.2">
      <c r="A100" s="333" t="s">
        <v>799</v>
      </c>
      <c r="B100" s="333"/>
      <c r="C100" s="333"/>
      <c r="D100" s="13">
        <v>3400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</row>
    <row r="101" spans="1:28" x14ac:dyDescent="0.2">
      <c r="A101" s="333" t="s">
        <v>800</v>
      </c>
      <c r="B101" s="333"/>
      <c r="C101" s="333"/>
      <c r="D101" s="13">
        <v>3500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</row>
    <row r="102" spans="1:28" x14ac:dyDescent="0.2">
      <c r="A102" s="333" t="s">
        <v>801</v>
      </c>
      <c r="B102" s="333"/>
      <c r="C102" s="333"/>
      <c r="D102" s="13">
        <v>3600</v>
      </c>
      <c r="E102" s="13">
        <v>1</v>
      </c>
      <c r="F102" s="13">
        <v>1</v>
      </c>
      <c r="G102" s="13">
        <v>1</v>
      </c>
      <c r="H102" s="13">
        <v>1</v>
      </c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</row>
    <row r="103" spans="1:28" x14ac:dyDescent="0.2">
      <c r="A103" s="333" t="s">
        <v>807</v>
      </c>
      <c r="B103" s="333"/>
      <c r="C103" s="333"/>
      <c r="D103" s="13">
        <v>3700</v>
      </c>
      <c r="E103" s="13"/>
      <c r="F103" s="13"/>
      <c r="G103" s="13"/>
      <c r="H103" s="13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</row>
    <row r="104" spans="1:28" ht="26.25" customHeight="1" x14ac:dyDescent="0.2">
      <c r="A104" s="333" t="s">
        <v>808</v>
      </c>
      <c r="B104" s="333"/>
      <c r="C104" s="333"/>
      <c r="D104" s="13">
        <v>3800</v>
      </c>
      <c r="E104" s="13"/>
      <c r="F104" s="13"/>
      <c r="G104" s="13"/>
      <c r="H104" s="13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</row>
    <row r="105" spans="1:28" ht="67.5" customHeight="1" x14ac:dyDescent="0.2">
      <c r="A105" s="333" t="s">
        <v>809</v>
      </c>
      <c r="B105" s="333"/>
      <c r="C105" s="333"/>
      <c r="D105" s="13">
        <v>3900</v>
      </c>
      <c r="E105" s="13">
        <v>1</v>
      </c>
      <c r="F105" s="13">
        <v>1</v>
      </c>
      <c r="G105" s="13">
        <v>1</v>
      </c>
      <c r="H105" s="13">
        <v>1</v>
      </c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</row>
    <row r="106" spans="1:28" x14ac:dyDescent="0.2">
      <c r="A106" s="300" t="s">
        <v>161</v>
      </c>
      <c r="B106" s="300"/>
      <c r="C106" s="300"/>
      <c r="D106" s="13">
        <v>9000</v>
      </c>
      <c r="E106" s="13">
        <v>2</v>
      </c>
      <c r="F106" s="13">
        <v>2</v>
      </c>
      <c r="G106" s="13">
        <v>2</v>
      </c>
      <c r="H106" s="13">
        <v>2</v>
      </c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</row>
    <row r="108" spans="1:28" x14ac:dyDescent="0.2">
      <c r="A108" s="302" t="s">
        <v>831</v>
      </c>
      <c r="B108" s="302"/>
      <c r="C108" s="302"/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02"/>
      <c r="Q108" s="302"/>
    </row>
    <row r="109" spans="1:28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</row>
    <row r="110" spans="1:28" ht="15" x14ac:dyDescent="0.25">
      <c r="D110" s="4"/>
      <c r="E110" s="365" t="s">
        <v>832</v>
      </c>
      <c r="F110" s="366"/>
      <c r="G110" s="366"/>
      <c r="H110" s="366"/>
      <c r="I110" s="366"/>
      <c r="J110" s="366"/>
      <c r="K110" s="366"/>
      <c r="L110" s="366"/>
      <c r="M110" s="366"/>
      <c r="N110" s="366"/>
    </row>
    <row r="111" spans="1:28" s="79" customFormat="1" x14ac:dyDescent="0.25">
      <c r="A111" s="112" t="s">
        <v>352</v>
      </c>
      <c r="B111" s="112"/>
      <c r="C111" s="112"/>
      <c r="D111" s="112" t="s">
        <v>250</v>
      </c>
      <c r="E111" s="112" t="s">
        <v>833</v>
      </c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1:28" s="79" customFormat="1" x14ac:dyDescent="0.25">
      <c r="A112" s="112"/>
      <c r="B112" s="112"/>
      <c r="C112" s="112"/>
      <c r="D112" s="112"/>
      <c r="E112" s="112" t="s">
        <v>834</v>
      </c>
      <c r="F112" s="112" t="s">
        <v>180</v>
      </c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1:17" s="79" customFormat="1" ht="31.5" customHeight="1" x14ac:dyDescent="0.25">
      <c r="A113" s="112"/>
      <c r="B113" s="112"/>
      <c r="C113" s="112"/>
      <c r="D113" s="112"/>
      <c r="E113" s="112"/>
      <c r="F113" s="112" t="s">
        <v>835</v>
      </c>
      <c r="G113" s="112"/>
      <c r="H113" s="112"/>
      <c r="I113" s="112"/>
      <c r="J113" s="112"/>
      <c r="K113" s="112"/>
      <c r="L113" s="112" t="s">
        <v>836</v>
      </c>
      <c r="M113" s="112"/>
      <c r="N113" s="112" t="s">
        <v>837</v>
      </c>
      <c r="O113" s="112"/>
      <c r="P113" s="112"/>
      <c r="Q113" s="112" t="s">
        <v>838</v>
      </c>
    </row>
    <row r="114" spans="1:17" s="79" customFormat="1" ht="78.75" customHeight="1" x14ac:dyDescent="0.25">
      <c r="A114" s="112"/>
      <c r="B114" s="112"/>
      <c r="C114" s="112"/>
      <c r="D114" s="112"/>
      <c r="E114" s="112"/>
      <c r="F114" s="12" t="s">
        <v>839</v>
      </c>
      <c r="G114" s="12" t="s">
        <v>840</v>
      </c>
      <c r="H114" s="12" t="s">
        <v>841</v>
      </c>
      <c r="I114" s="12" t="s">
        <v>729</v>
      </c>
      <c r="J114" s="12" t="s">
        <v>842</v>
      </c>
      <c r="K114" s="12" t="s">
        <v>843</v>
      </c>
      <c r="L114" s="12" t="s">
        <v>844</v>
      </c>
      <c r="M114" s="12" t="s">
        <v>845</v>
      </c>
      <c r="N114" s="12" t="s">
        <v>846</v>
      </c>
      <c r="O114" s="12" t="s">
        <v>847</v>
      </c>
      <c r="P114" s="12" t="s">
        <v>848</v>
      </c>
      <c r="Q114" s="112"/>
    </row>
    <row r="115" spans="1:17" s="79" customFormat="1" x14ac:dyDescent="0.25">
      <c r="A115" s="112">
        <v>1</v>
      </c>
      <c r="B115" s="112"/>
      <c r="C115" s="112"/>
      <c r="D115" s="12">
        <v>2</v>
      </c>
      <c r="E115" s="12">
        <v>3</v>
      </c>
      <c r="F115" s="12">
        <v>4</v>
      </c>
      <c r="G115" s="12">
        <v>5</v>
      </c>
      <c r="H115" s="12">
        <v>6</v>
      </c>
      <c r="I115" s="12">
        <v>7</v>
      </c>
      <c r="J115" s="12">
        <v>8</v>
      </c>
      <c r="K115" s="12">
        <v>9</v>
      </c>
      <c r="L115" s="12">
        <v>10</v>
      </c>
      <c r="M115" s="12">
        <v>11</v>
      </c>
      <c r="N115" s="12">
        <v>12</v>
      </c>
      <c r="O115" s="12">
        <v>13</v>
      </c>
      <c r="P115" s="12">
        <v>14</v>
      </c>
      <c r="Q115" s="12">
        <v>15</v>
      </c>
    </row>
    <row r="116" spans="1:17" ht="29.25" customHeight="1" x14ac:dyDescent="0.2">
      <c r="A116" s="333" t="s">
        <v>782</v>
      </c>
      <c r="B116" s="333"/>
      <c r="C116" s="333"/>
      <c r="D116" s="13">
        <v>1000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</row>
    <row r="117" spans="1:17" ht="52.5" customHeight="1" x14ac:dyDescent="0.2">
      <c r="A117" s="333" t="s">
        <v>783</v>
      </c>
      <c r="B117" s="333"/>
      <c r="C117" s="333"/>
      <c r="D117" s="13">
        <v>1100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</row>
    <row r="118" spans="1:17" ht="28.5" customHeight="1" x14ac:dyDescent="0.2">
      <c r="A118" s="333" t="s">
        <v>784</v>
      </c>
      <c r="B118" s="333"/>
      <c r="C118" s="333"/>
      <c r="D118" s="13">
        <v>1200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</row>
    <row r="119" spans="1:17" ht="31.5" customHeight="1" x14ac:dyDescent="0.2">
      <c r="A119" s="333" t="s">
        <v>785</v>
      </c>
      <c r="B119" s="333"/>
      <c r="C119" s="333"/>
      <c r="D119" s="13">
        <v>1300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</row>
    <row r="120" spans="1:17" ht="103.5" customHeight="1" x14ac:dyDescent="0.2">
      <c r="A120" s="333" t="s">
        <v>786</v>
      </c>
      <c r="B120" s="333"/>
      <c r="C120" s="333"/>
      <c r="D120" s="13">
        <v>1400</v>
      </c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</row>
    <row r="121" spans="1:17" x14ac:dyDescent="0.2">
      <c r="A121" s="333" t="s">
        <v>787</v>
      </c>
      <c r="B121" s="333"/>
      <c r="C121" s="333"/>
      <c r="D121" s="13">
        <v>1500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</row>
    <row r="122" spans="1:17" ht="16.5" customHeight="1" x14ac:dyDescent="0.2">
      <c r="A122" s="333" t="s">
        <v>788</v>
      </c>
      <c r="B122" s="333"/>
      <c r="C122" s="333"/>
      <c r="D122" s="13">
        <v>1600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</row>
    <row r="123" spans="1:17" ht="15" customHeight="1" x14ac:dyDescent="0.2">
      <c r="A123" s="333" t="s">
        <v>789</v>
      </c>
      <c r="B123" s="333"/>
      <c r="C123" s="333"/>
      <c r="D123" s="13">
        <v>1700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</row>
    <row r="124" spans="1:17" ht="39" customHeight="1" x14ac:dyDescent="0.2">
      <c r="A124" s="333" t="s">
        <v>790</v>
      </c>
      <c r="B124" s="333"/>
      <c r="C124" s="333"/>
      <c r="D124" s="13">
        <v>1800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</row>
    <row r="125" spans="1:17" ht="16.5" customHeight="1" x14ac:dyDescent="0.2">
      <c r="A125" s="333" t="s">
        <v>791</v>
      </c>
      <c r="B125" s="333"/>
      <c r="C125" s="333"/>
      <c r="D125" s="13">
        <v>1900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</row>
    <row r="126" spans="1:17" ht="15.75" customHeight="1" x14ac:dyDescent="0.2">
      <c r="A126" s="333" t="s">
        <v>792</v>
      </c>
      <c r="B126" s="333"/>
      <c r="C126" s="333"/>
      <c r="D126" s="13">
        <v>2000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</row>
    <row r="127" spans="1:17" ht="15" customHeight="1" x14ac:dyDescent="0.2">
      <c r="A127" s="333" t="s">
        <v>793</v>
      </c>
      <c r="B127" s="333"/>
      <c r="C127" s="333"/>
      <c r="D127" s="13">
        <v>2100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</row>
    <row r="128" spans="1:17" ht="17.25" customHeight="1" x14ac:dyDescent="0.2">
      <c r="A128" s="333" t="s">
        <v>794</v>
      </c>
      <c r="B128" s="333"/>
      <c r="C128" s="333"/>
      <c r="D128" s="13">
        <v>2200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</row>
    <row r="129" spans="1:17" ht="17.25" customHeight="1" x14ac:dyDescent="0.2">
      <c r="A129" s="333" t="s">
        <v>795</v>
      </c>
      <c r="B129" s="333"/>
      <c r="C129" s="333"/>
      <c r="D129" s="13">
        <v>3000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</row>
    <row r="130" spans="1:17" ht="28.5" customHeight="1" x14ac:dyDescent="0.2">
      <c r="A130" s="333" t="s">
        <v>796</v>
      </c>
      <c r="B130" s="333"/>
      <c r="C130" s="333"/>
      <c r="D130" s="13">
        <v>3100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</row>
    <row r="131" spans="1:17" ht="27.75" customHeight="1" x14ac:dyDescent="0.2">
      <c r="A131" s="333" t="s">
        <v>797</v>
      </c>
      <c r="B131" s="333"/>
      <c r="C131" s="333"/>
      <c r="D131" s="13">
        <v>3200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</row>
    <row r="132" spans="1:17" ht="15" customHeight="1" x14ac:dyDescent="0.2">
      <c r="A132" s="333" t="s">
        <v>798</v>
      </c>
      <c r="B132" s="333"/>
      <c r="C132" s="333"/>
      <c r="D132" s="13">
        <v>3300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</row>
    <row r="133" spans="1:17" ht="15.75" customHeight="1" x14ac:dyDescent="0.2">
      <c r="A133" s="333" t="s">
        <v>799</v>
      </c>
      <c r="B133" s="333"/>
      <c r="C133" s="333"/>
      <c r="D133" s="13">
        <v>3400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</row>
    <row r="134" spans="1:17" ht="16.5" customHeight="1" x14ac:dyDescent="0.2">
      <c r="A134" s="333" t="s">
        <v>800</v>
      </c>
      <c r="B134" s="333"/>
      <c r="C134" s="333"/>
      <c r="D134" s="13">
        <v>3500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</row>
    <row r="135" spans="1:17" ht="15" customHeight="1" x14ac:dyDescent="0.2">
      <c r="A135" s="333" t="s">
        <v>801</v>
      </c>
      <c r="B135" s="333"/>
      <c r="C135" s="333"/>
      <c r="D135" s="13">
        <v>3600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</row>
    <row r="136" spans="1:17" ht="16.5" customHeight="1" x14ac:dyDescent="0.2">
      <c r="A136" s="333" t="s">
        <v>807</v>
      </c>
      <c r="B136" s="333"/>
      <c r="C136" s="333"/>
      <c r="D136" s="13">
        <v>3700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</row>
    <row r="137" spans="1:17" ht="27.75" customHeight="1" x14ac:dyDescent="0.2">
      <c r="A137" s="333" t="s">
        <v>808</v>
      </c>
      <c r="B137" s="333"/>
      <c r="C137" s="333"/>
      <c r="D137" s="13">
        <v>3800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</row>
    <row r="138" spans="1:17" ht="67.5" customHeight="1" x14ac:dyDescent="0.2">
      <c r="A138" s="333" t="s">
        <v>809</v>
      </c>
      <c r="B138" s="333"/>
      <c r="C138" s="333"/>
      <c r="D138" s="13">
        <v>3900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</row>
    <row r="139" spans="1:17" x14ac:dyDescent="0.2">
      <c r="A139" s="345" t="s">
        <v>161</v>
      </c>
      <c r="B139" s="345"/>
      <c r="C139" s="345"/>
      <c r="D139" s="13">
        <v>9000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</row>
    <row r="140" spans="1:17" x14ac:dyDescent="0.2">
      <c r="A140" s="105"/>
      <c r="B140" s="105"/>
      <c r="C140" s="105"/>
      <c r="D140" s="1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</row>
    <row r="141" spans="1:17" x14ac:dyDescent="0.2">
      <c r="A141" s="126" t="s">
        <v>849</v>
      </c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</row>
    <row r="142" spans="1:17" ht="29.25" customHeight="1" x14ac:dyDescent="0.2">
      <c r="A142" s="126" t="s">
        <v>850</v>
      </c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</row>
  </sheetData>
  <mergeCells count="168">
    <mergeCell ref="A1:N1"/>
    <mergeCell ref="A3:D3"/>
    <mergeCell ref="A6:E6"/>
    <mergeCell ref="A7:E7"/>
    <mergeCell ref="A8:E8"/>
    <mergeCell ref="A11:N11"/>
    <mergeCell ref="A13:C16"/>
    <mergeCell ref="D13:D16"/>
    <mergeCell ref="E13:E16"/>
    <mergeCell ref="F13:F16"/>
    <mergeCell ref="G13:G16"/>
    <mergeCell ref="H13:H16"/>
    <mergeCell ref="I13:I16"/>
    <mergeCell ref="J13:J16"/>
    <mergeCell ref="K13:K16"/>
    <mergeCell ref="L13:L16"/>
    <mergeCell ref="M13:M16"/>
    <mergeCell ref="N13:N16"/>
    <mergeCell ref="O13:V13"/>
    <mergeCell ref="O14:P15"/>
    <mergeCell ref="Q14:V14"/>
    <mergeCell ref="Q15:R15"/>
    <mergeCell ref="S15:T15"/>
    <mergeCell ref="U15:V15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3:N43"/>
    <mergeCell ref="D45:L45"/>
    <mergeCell ref="A46:C48"/>
    <mergeCell ref="D46:D48"/>
    <mergeCell ref="E46:H46"/>
    <mergeCell ref="I46:M46"/>
    <mergeCell ref="E47:E48"/>
    <mergeCell ref="F47:H47"/>
    <mergeCell ref="I47:I48"/>
    <mergeCell ref="J47:M47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5:N75"/>
    <mergeCell ref="A77:C81"/>
    <mergeCell ref="D77:D81"/>
    <mergeCell ref="E77:L78"/>
    <mergeCell ref="M77:AB77"/>
    <mergeCell ref="M78:T78"/>
    <mergeCell ref="U78:AB78"/>
    <mergeCell ref="E79:F80"/>
    <mergeCell ref="G79:L79"/>
    <mergeCell ref="M79:N80"/>
    <mergeCell ref="O79:T79"/>
    <mergeCell ref="U79:V80"/>
    <mergeCell ref="W79:AB79"/>
    <mergeCell ref="G80:H80"/>
    <mergeCell ref="I80:J80"/>
    <mergeCell ref="K80:L80"/>
    <mergeCell ref="O80:P80"/>
    <mergeCell ref="Q80:R80"/>
    <mergeCell ref="W80:X80"/>
    <mergeCell ref="Y80:Z80"/>
    <mergeCell ref="AA80:AB80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8:Q108"/>
    <mergeCell ref="E110:N110"/>
    <mergeCell ref="A111:C114"/>
    <mergeCell ref="D111:D114"/>
    <mergeCell ref="E111:Q111"/>
    <mergeCell ref="E112:E114"/>
    <mergeCell ref="F112:Q112"/>
    <mergeCell ref="F113:K113"/>
    <mergeCell ref="L113:M113"/>
    <mergeCell ref="N113:P113"/>
    <mergeCell ref="Q113:Q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1:N141"/>
    <mergeCell ref="A142:N142"/>
  </mergeCells>
  <pageMargins left="0.78740157480314954" right="0.78740157480314954" top="0.59055118110236249" bottom="0.78740157480314954" header="0.19685039370078738" footer="0.51181102362204722"/>
  <pageSetup paperSize="9" scale="48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6"/>
  <dimension ref="A1:R35"/>
  <sheetViews>
    <sheetView view="pageBreakPreview" workbookViewId="0">
      <selection activeCell="L27" sqref="L27:M27"/>
    </sheetView>
  </sheetViews>
  <sheetFormatPr defaultColWidth="9.140625" defaultRowHeight="12.75" x14ac:dyDescent="0.2"/>
  <cols>
    <col min="1" max="4" width="9.140625" style="19"/>
    <col min="5" max="5" width="10.7109375" style="19" customWidth="1"/>
    <col min="6" max="16384" width="9.140625" style="19"/>
  </cols>
  <sheetData>
    <row r="1" spans="1:18" x14ac:dyDescent="0.2">
      <c r="A1" s="298" t="s">
        <v>851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33"/>
    </row>
    <row r="2" spans="1:18" x14ac:dyDescent="0.2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3"/>
    </row>
    <row r="3" spans="1:18" ht="15" x14ac:dyDescent="0.2">
      <c r="A3" s="392" t="s">
        <v>852</v>
      </c>
      <c r="B3" s="401"/>
      <c r="C3" s="401"/>
      <c r="D3" s="401"/>
      <c r="E3" s="401"/>
      <c r="F3" s="401"/>
      <c r="G3" s="401"/>
      <c r="H3" s="401"/>
      <c r="I3" s="401"/>
      <c r="J3" s="401"/>
    </row>
    <row r="4" spans="1:18" s="79" customFormat="1" x14ac:dyDescent="0.25">
      <c r="A4" s="112" t="s">
        <v>496</v>
      </c>
      <c r="B4" s="112"/>
      <c r="C4" s="112" t="s">
        <v>853</v>
      </c>
      <c r="D4" s="112" t="s">
        <v>854</v>
      </c>
      <c r="E4" s="112" t="s">
        <v>507</v>
      </c>
      <c r="F4" s="112"/>
      <c r="G4" s="112" t="s">
        <v>250</v>
      </c>
      <c r="H4" s="112" t="s">
        <v>855</v>
      </c>
      <c r="I4" s="112" t="s">
        <v>856</v>
      </c>
      <c r="J4" s="112" t="s">
        <v>857</v>
      </c>
      <c r="K4" s="34"/>
      <c r="L4" s="34"/>
      <c r="M4" s="34"/>
      <c r="N4" s="34"/>
      <c r="O4" s="34"/>
      <c r="P4" s="34"/>
      <c r="Q4" s="34"/>
      <c r="R4" s="34"/>
    </row>
    <row r="5" spans="1:18" s="79" customFormat="1" ht="51.75" customHeight="1" x14ac:dyDescent="0.25">
      <c r="A5" s="112"/>
      <c r="B5" s="112"/>
      <c r="C5" s="112"/>
      <c r="D5" s="112"/>
      <c r="E5" s="12" t="s">
        <v>858</v>
      </c>
      <c r="F5" s="12" t="s">
        <v>260</v>
      </c>
      <c r="G5" s="112"/>
      <c r="H5" s="112"/>
      <c r="I5" s="112"/>
      <c r="J5" s="112"/>
      <c r="K5" s="34"/>
      <c r="L5" s="34"/>
      <c r="M5" s="34"/>
      <c r="N5" s="34"/>
      <c r="O5" s="34"/>
      <c r="P5" s="106"/>
      <c r="Q5" s="106"/>
      <c r="R5" s="34"/>
    </row>
    <row r="6" spans="1:18" x14ac:dyDescent="0.2">
      <c r="A6" s="115">
        <v>1</v>
      </c>
      <c r="B6" s="115"/>
      <c r="C6" s="13">
        <v>2</v>
      </c>
      <c r="D6" s="78">
        <v>3</v>
      </c>
      <c r="E6" s="13">
        <v>4</v>
      </c>
      <c r="F6" s="13">
        <v>5</v>
      </c>
      <c r="G6" s="13">
        <v>6</v>
      </c>
      <c r="H6" s="13">
        <v>7</v>
      </c>
      <c r="I6" s="13">
        <v>8</v>
      </c>
      <c r="J6" s="13">
        <v>9</v>
      </c>
      <c r="K6" s="15"/>
      <c r="L6" s="15"/>
      <c r="M6" s="15"/>
      <c r="N6" s="15"/>
      <c r="O6" s="15"/>
      <c r="P6" s="15"/>
      <c r="Q6" s="15"/>
      <c r="R6" s="15"/>
    </row>
    <row r="7" spans="1:18" ht="26.25" customHeight="1" x14ac:dyDescent="0.2">
      <c r="A7" s="333" t="s">
        <v>517</v>
      </c>
      <c r="B7" s="333"/>
      <c r="C7" s="13" t="s">
        <v>279</v>
      </c>
      <c r="D7" s="13" t="s">
        <v>279</v>
      </c>
      <c r="E7" s="13" t="s">
        <v>611</v>
      </c>
      <c r="F7" s="68" t="s">
        <v>519</v>
      </c>
      <c r="G7" s="13">
        <v>1000</v>
      </c>
      <c r="H7" s="14"/>
      <c r="I7" s="13" t="s">
        <v>279</v>
      </c>
      <c r="J7" s="13" t="s">
        <v>279</v>
      </c>
      <c r="K7" s="16"/>
      <c r="L7" s="16"/>
      <c r="M7" s="16"/>
      <c r="N7" s="16"/>
      <c r="O7" s="16"/>
      <c r="P7" s="16"/>
      <c r="Q7" s="16"/>
      <c r="R7" s="16"/>
    </row>
    <row r="8" spans="1:18" ht="15.75" x14ac:dyDescent="0.2">
      <c r="A8" s="333" t="s">
        <v>180</v>
      </c>
      <c r="B8" s="333"/>
      <c r="C8" s="14"/>
      <c r="D8" s="14"/>
      <c r="E8" s="13" t="s">
        <v>611</v>
      </c>
      <c r="F8" s="68" t="s">
        <v>519</v>
      </c>
      <c r="G8" s="13">
        <v>1001</v>
      </c>
      <c r="H8" s="14"/>
      <c r="I8" s="14"/>
      <c r="J8" s="14"/>
      <c r="K8" s="16"/>
      <c r="L8" s="16"/>
      <c r="M8" s="16"/>
      <c r="N8" s="16"/>
      <c r="O8" s="16"/>
      <c r="P8" s="16"/>
      <c r="Q8" s="16"/>
      <c r="R8" s="16"/>
    </row>
    <row r="9" spans="1:18" ht="15.75" x14ac:dyDescent="0.2">
      <c r="A9" s="349"/>
      <c r="B9" s="349"/>
      <c r="C9" s="14"/>
      <c r="D9" s="14"/>
      <c r="E9" s="13" t="s">
        <v>611</v>
      </c>
      <c r="F9" s="68" t="s">
        <v>519</v>
      </c>
      <c r="G9" s="14"/>
      <c r="H9" s="14"/>
      <c r="I9" s="14"/>
      <c r="J9" s="14"/>
      <c r="K9" s="16"/>
      <c r="L9" s="16"/>
      <c r="M9" s="16"/>
      <c r="N9" s="16"/>
      <c r="O9" s="16"/>
      <c r="P9" s="16"/>
      <c r="Q9" s="16"/>
      <c r="R9" s="16"/>
    </row>
    <row r="10" spans="1:18" ht="26.25" customHeight="1" x14ac:dyDescent="0.2">
      <c r="A10" s="333" t="s">
        <v>566</v>
      </c>
      <c r="B10" s="333"/>
      <c r="C10" s="13" t="s">
        <v>279</v>
      </c>
      <c r="D10" s="13" t="s">
        <v>279</v>
      </c>
      <c r="E10" s="13" t="s">
        <v>567</v>
      </c>
      <c r="F10" s="68" t="s">
        <v>568</v>
      </c>
      <c r="G10" s="13">
        <v>2000</v>
      </c>
      <c r="H10" s="14"/>
      <c r="I10" s="13" t="s">
        <v>279</v>
      </c>
      <c r="J10" s="13" t="s">
        <v>279</v>
      </c>
      <c r="K10" s="16"/>
      <c r="L10" s="16"/>
      <c r="M10" s="16"/>
      <c r="N10" s="16"/>
      <c r="O10" s="16"/>
      <c r="P10" s="16"/>
      <c r="Q10" s="16"/>
      <c r="R10" s="16"/>
    </row>
    <row r="11" spans="1:18" x14ac:dyDescent="0.2">
      <c r="A11" s="333" t="s">
        <v>180</v>
      </c>
      <c r="B11" s="333"/>
      <c r="C11" s="14"/>
      <c r="D11" s="14"/>
      <c r="E11" s="13" t="s">
        <v>567</v>
      </c>
      <c r="F11" s="68" t="s">
        <v>568</v>
      </c>
      <c r="G11" s="13">
        <v>2001</v>
      </c>
      <c r="H11" s="14"/>
      <c r="I11" s="14"/>
      <c r="J11" s="14"/>
      <c r="K11" s="16"/>
      <c r="L11" s="16"/>
      <c r="M11" s="16"/>
      <c r="N11" s="16"/>
      <c r="O11" s="16"/>
      <c r="P11" s="16"/>
      <c r="Q11" s="16"/>
      <c r="R11" s="16"/>
    </row>
    <row r="12" spans="1:18" x14ac:dyDescent="0.2">
      <c r="A12" s="349"/>
      <c r="B12" s="349"/>
      <c r="C12" s="14"/>
      <c r="D12" s="14"/>
      <c r="E12" s="13" t="s">
        <v>567</v>
      </c>
      <c r="F12" s="68" t="s">
        <v>568</v>
      </c>
      <c r="G12" s="14"/>
      <c r="H12" s="14"/>
      <c r="I12" s="14"/>
      <c r="J12" s="14"/>
      <c r="K12" s="16"/>
      <c r="L12" s="16"/>
      <c r="M12" s="16"/>
      <c r="N12" s="16"/>
      <c r="O12" s="16"/>
      <c r="P12" s="16"/>
      <c r="Q12" s="16"/>
      <c r="R12" s="16"/>
    </row>
    <row r="13" spans="1:18" ht="39.75" customHeight="1" x14ac:dyDescent="0.2">
      <c r="A13" s="333" t="s">
        <v>569</v>
      </c>
      <c r="B13" s="333"/>
      <c r="C13" s="13" t="s">
        <v>279</v>
      </c>
      <c r="D13" s="13" t="s">
        <v>279</v>
      </c>
      <c r="E13" s="13" t="s">
        <v>638</v>
      </c>
      <c r="F13" s="68" t="s">
        <v>571</v>
      </c>
      <c r="G13" s="13">
        <v>3000</v>
      </c>
      <c r="H13" s="14"/>
      <c r="I13" s="13" t="s">
        <v>279</v>
      </c>
      <c r="J13" s="13" t="s">
        <v>279</v>
      </c>
      <c r="K13" s="16"/>
      <c r="L13" s="16"/>
      <c r="M13" s="16"/>
      <c r="N13" s="16"/>
      <c r="O13" s="16"/>
      <c r="P13" s="16"/>
      <c r="Q13" s="16"/>
      <c r="R13" s="16"/>
    </row>
    <row r="14" spans="1:18" ht="15.75" x14ac:dyDescent="0.2">
      <c r="A14" s="333" t="s">
        <v>180</v>
      </c>
      <c r="B14" s="333"/>
      <c r="C14" s="14"/>
      <c r="D14" s="14"/>
      <c r="E14" s="13" t="s">
        <v>638</v>
      </c>
      <c r="F14" s="68" t="s">
        <v>571</v>
      </c>
      <c r="G14" s="13">
        <v>3001</v>
      </c>
      <c r="H14" s="14"/>
      <c r="I14" s="14"/>
      <c r="J14" s="14"/>
      <c r="K14" s="16"/>
      <c r="L14" s="16"/>
      <c r="M14" s="16"/>
      <c r="N14" s="16"/>
      <c r="O14" s="16"/>
      <c r="P14" s="16"/>
      <c r="Q14" s="16"/>
      <c r="R14" s="16"/>
    </row>
    <row r="15" spans="1:18" ht="15.75" x14ac:dyDescent="0.2">
      <c r="A15" s="349"/>
      <c r="B15" s="349"/>
      <c r="C15" s="14"/>
      <c r="D15" s="14"/>
      <c r="E15" s="13" t="s">
        <v>638</v>
      </c>
      <c r="F15" s="68" t="s">
        <v>571</v>
      </c>
      <c r="G15" s="14"/>
      <c r="H15" s="14"/>
      <c r="I15" s="14"/>
      <c r="J15" s="14"/>
      <c r="K15" s="16"/>
      <c r="L15" s="16"/>
      <c r="M15" s="16"/>
      <c r="N15" s="16"/>
      <c r="O15" s="16"/>
      <c r="P15" s="16"/>
      <c r="Q15" s="16"/>
      <c r="R15" s="16"/>
    </row>
    <row r="16" spans="1:18" ht="39" customHeight="1" x14ac:dyDescent="0.2">
      <c r="A16" s="333" t="s">
        <v>572</v>
      </c>
      <c r="B16" s="333"/>
      <c r="C16" s="13" t="s">
        <v>279</v>
      </c>
      <c r="D16" s="13" t="s">
        <v>279</v>
      </c>
      <c r="E16" s="13" t="s">
        <v>567</v>
      </c>
      <c r="F16" s="68" t="s">
        <v>568</v>
      </c>
      <c r="G16" s="13">
        <v>4000</v>
      </c>
      <c r="H16" s="14"/>
      <c r="I16" s="13" t="s">
        <v>279</v>
      </c>
      <c r="J16" s="13" t="s">
        <v>279</v>
      </c>
      <c r="K16" s="16"/>
      <c r="L16" s="16"/>
      <c r="M16" s="16"/>
      <c r="N16" s="16"/>
      <c r="O16" s="16"/>
      <c r="P16" s="16"/>
      <c r="Q16" s="16"/>
      <c r="R16" s="16"/>
    </row>
    <row r="17" spans="1:18" x14ac:dyDescent="0.2">
      <c r="A17" s="333" t="s">
        <v>180</v>
      </c>
      <c r="B17" s="333"/>
      <c r="C17" s="14"/>
      <c r="D17" s="14"/>
      <c r="E17" s="13" t="s">
        <v>567</v>
      </c>
      <c r="F17" s="68" t="s">
        <v>568</v>
      </c>
      <c r="G17" s="13">
        <v>4001</v>
      </c>
      <c r="H17" s="14"/>
      <c r="I17" s="14"/>
      <c r="J17" s="14"/>
      <c r="K17" s="16"/>
      <c r="L17" s="16"/>
      <c r="M17" s="16"/>
      <c r="N17" s="16"/>
      <c r="O17" s="16"/>
      <c r="P17" s="16"/>
      <c r="Q17" s="16"/>
      <c r="R17" s="16"/>
    </row>
    <row r="18" spans="1:18" x14ac:dyDescent="0.2">
      <c r="A18" s="349"/>
      <c r="B18" s="349"/>
      <c r="C18" s="14"/>
      <c r="D18" s="14"/>
      <c r="E18" s="13" t="s">
        <v>567</v>
      </c>
      <c r="F18" s="68" t="s">
        <v>568</v>
      </c>
      <c r="G18" s="14"/>
      <c r="H18" s="14"/>
      <c r="I18" s="14"/>
      <c r="J18" s="14"/>
      <c r="K18" s="16"/>
      <c r="L18" s="16"/>
      <c r="M18" s="16"/>
      <c r="N18" s="16"/>
      <c r="O18" s="16"/>
      <c r="P18" s="16"/>
      <c r="Q18" s="16"/>
      <c r="R18" s="16"/>
    </row>
    <row r="19" spans="1:18" ht="40.5" customHeight="1" x14ac:dyDescent="0.2">
      <c r="A19" s="333" t="s">
        <v>573</v>
      </c>
      <c r="B19" s="333"/>
      <c r="C19" s="13" t="s">
        <v>279</v>
      </c>
      <c r="D19" s="13" t="s">
        <v>279</v>
      </c>
      <c r="E19" s="13" t="s">
        <v>574</v>
      </c>
      <c r="F19" s="68" t="s">
        <v>575</v>
      </c>
      <c r="G19" s="13">
        <v>5000</v>
      </c>
      <c r="H19" s="14"/>
      <c r="I19" s="13" t="s">
        <v>279</v>
      </c>
      <c r="J19" s="13" t="s">
        <v>279</v>
      </c>
      <c r="K19" s="16"/>
      <c r="L19" s="16"/>
      <c r="M19" s="16"/>
      <c r="N19" s="16"/>
      <c r="O19" s="16"/>
      <c r="P19" s="16"/>
      <c r="Q19" s="16"/>
      <c r="R19" s="16"/>
    </row>
    <row r="20" spans="1:18" x14ac:dyDescent="0.2">
      <c r="A20" s="333" t="s">
        <v>180</v>
      </c>
      <c r="B20" s="333"/>
      <c r="C20" s="14"/>
      <c r="D20" s="14"/>
      <c r="E20" s="13" t="s">
        <v>574</v>
      </c>
      <c r="F20" s="68" t="s">
        <v>575</v>
      </c>
      <c r="G20" s="13">
        <v>5001</v>
      </c>
      <c r="H20" s="14"/>
      <c r="I20" s="14"/>
      <c r="J20" s="14"/>
      <c r="K20" s="16"/>
      <c r="L20" s="16"/>
      <c r="M20" s="16"/>
      <c r="N20" s="16"/>
      <c r="O20" s="16"/>
      <c r="P20" s="16"/>
      <c r="Q20" s="16"/>
      <c r="R20" s="16"/>
    </row>
    <row r="21" spans="1:18" x14ac:dyDescent="0.2">
      <c r="A21" s="355"/>
      <c r="B21" s="355"/>
      <c r="C21" s="14"/>
      <c r="D21" s="14"/>
      <c r="E21" s="13" t="s">
        <v>574</v>
      </c>
      <c r="F21" s="68" t="s">
        <v>575</v>
      </c>
      <c r="G21" s="14"/>
      <c r="H21" s="14"/>
      <c r="I21" s="14"/>
      <c r="J21" s="14"/>
      <c r="K21" s="16"/>
      <c r="L21" s="16"/>
      <c r="M21" s="16"/>
      <c r="N21" s="16" t="s">
        <v>859</v>
      </c>
      <c r="O21" s="16"/>
      <c r="P21" s="16"/>
      <c r="Q21" s="16"/>
      <c r="R21" s="16"/>
    </row>
    <row r="22" spans="1:18" x14ac:dyDescent="0.2">
      <c r="D22" s="4"/>
    </row>
    <row r="23" spans="1:18" x14ac:dyDescent="0.2">
      <c r="D23" s="4"/>
    </row>
    <row r="24" spans="1:18" x14ac:dyDescent="0.2">
      <c r="A24" s="361" t="s">
        <v>860</v>
      </c>
      <c r="B24" s="361"/>
      <c r="C24" s="361"/>
      <c r="D24" s="361"/>
      <c r="E24" s="381" t="s">
        <v>9</v>
      </c>
      <c r="F24" s="399"/>
      <c r="I24" s="394"/>
      <c r="J24" s="394"/>
      <c r="L24" s="381" t="s">
        <v>861</v>
      </c>
      <c r="M24" s="398"/>
    </row>
    <row r="25" spans="1:18" x14ac:dyDescent="0.2">
      <c r="A25" s="361" t="s">
        <v>862</v>
      </c>
      <c r="B25" s="361"/>
      <c r="C25" s="361"/>
      <c r="D25" s="361"/>
      <c r="E25" s="395"/>
      <c r="F25" s="396"/>
      <c r="I25" s="400"/>
      <c r="J25" s="400"/>
      <c r="L25" s="395"/>
      <c r="M25" s="393"/>
    </row>
    <row r="26" spans="1:18" ht="29.25" customHeight="1" x14ac:dyDescent="0.2">
      <c r="D26" s="16"/>
      <c r="E26" s="397" t="s">
        <v>863</v>
      </c>
      <c r="F26" s="397"/>
      <c r="I26" s="397" t="s">
        <v>864</v>
      </c>
      <c r="J26" s="397"/>
      <c r="L26" s="381" t="s">
        <v>865</v>
      </c>
      <c r="M26" s="381"/>
    </row>
    <row r="27" spans="1:18" ht="15" x14ac:dyDescent="0.25">
      <c r="A27" s="361" t="s">
        <v>866</v>
      </c>
      <c r="B27" s="361"/>
      <c r="C27" s="361"/>
      <c r="D27" s="361"/>
      <c r="E27" s="395" t="s">
        <v>867</v>
      </c>
      <c r="F27" s="396"/>
      <c r="I27" s="395" t="s">
        <v>868</v>
      </c>
      <c r="J27" s="396"/>
      <c r="L27" s="395" t="s">
        <v>869</v>
      </c>
      <c r="M27" s="393"/>
    </row>
    <row r="28" spans="1:18" ht="15" customHeight="1" x14ac:dyDescent="0.2">
      <c r="D28" s="16"/>
      <c r="E28" s="397" t="s">
        <v>863</v>
      </c>
      <c r="F28" s="397"/>
      <c r="I28" s="397" t="s">
        <v>870</v>
      </c>
      <c r="J28" s="397"/>
      <c r="L28" s="381" t="s">
        <v>871</v>
      </c>
      <c r="M28" s="381"/>
    </row>
    <row r="29" spans="1:18" x14ac:dyDescent="0.2">
      <c r="A29" s="381" t="s">
        <v>872</v>
      </c>
      <c r="B29" s="381"/>
      <c r="C29" s="381"/>
      <c r="D29" s="381"/>
      <c r="E29" s="394"/>
      <c r="F29" s="394"/>
      <c r="G29" s="394"/>
      <c r="H29" s="394"/>
      <c r="I29" s="394"/>
    </row>
    <row r="30" spans="1:18" x14ac:dyDescent="0.2">
      <c r="D30" s="4"/>
    </row>
    <row r="31" spans="1:18" x14ac:dyDescent="0.2">
      <c r="A31" s="302" t="s">
        <v>303</v>
      </c>
      <c r="B31" s="302"/>
      <c r="C31" s="302"/>
      <c r="D31" s="302"/>
    </row>
    <row r="32" spans="1:18" ht="15" customHeight="1" x14ac:dyDescent="0.2">
      <c r="A32" s="126" t="s">
        <v>873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07"/>
      <c r="O32" s="107"/>
      <c r="P32" s="107"/>
      <c r="Q32" s="107"/>
      <c r="R32" s="107"/>
    </row>
    <row r="33" spans="1:18" ht="67.5" customHeight="1" x14ac:dyDescent="0.2">
      <c r="A33" s="126" t="s">
        <v>874</v>
      </c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07"/>
      <c r="O33" s="107"/>
      <c r="P33" s="107"/>
      <c r="Q33" s="107"/>
      <c r="R33" s="107"/>
    </row>
    <row r="34" spans="1:18" ht="92.25" customHeight="1" x14ac:dyDescent="0.2">
      <c r="A34" s="126" t="s">
        <v>875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07"/>
      <c r="O34" s="107"/>
      <c r="P34" s="107"/>
      <c r="Q34" s="107"/>
      <c r="R34" s="107"/>
    </row>
    <row r="35" spans="1:18" ht="15" customHeight="1" x14ac:dyDescent="0.2">
      <c r="A35" s="126" t="s">
        <v>876</v>
      </c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07"/>
      <c r="O35" s="107"/>
      <c r="P35" s="107"/>
      <c r="Q35" s="107"/>
      <c r="R35" s="107"/>
    </row>
  </sheetData>
  <mergeCells count="49">
    <mergeCell ref="A1:M1"/>
    <mergeCell ref="A3:J3"/>
    <mergeCell ref="A4:B5"/>
    <mergeCell ref="C4:C5"/>
    <mergeCell ref="D4:D5"/>
    <mergeCell ref="E4:F4"/>
    <mergeCell ref="G4:G5"/>
    <mergeCell ref="H4:H5"/>
    <mergeCell ref="I4:I5"/>
    <mergeCell ref="J4:J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4:D24"/>
    <mergeCell ref="E24:F25"/>
    <mergeCell ref="I24:I25"/>
    <mergeCell ref="J24:J25"/>
    <mergeCell ref="L24:M25"/>
    <mergeCell ref="A25:D25"/>
    <mergeCell ref="E26:F26"/>
    <mergeCell ref="I26:J26"/>
    <mergeCell ref="L26:M26"/>
    <mergeCell ref="A27:D27"/>
    <mergeCell ref="E27:F27"/>
    <mergeCell ref="I27:J27"/>
    <mergeCell ref="L27:M27"/>
    <mergeCell ref="E28:F28"/>
    <mergeCell ref="I28:J28"/>
    <mergeCell ref="L28:M28"/>
    <mergeCell ref="A34:M34"/>
    <mergeCell ref="A35:M35"/>
    <mergeCell ref="A29:D29"/>
    <mergeCell ref="E29:I29"/>
    <mergeCell ref="A31:D31"/>
    <mergeCell ref="A32:M32"/>
    <mergeCell ref="A33:M33"/>
  </mergeCells>
  <pageMargins left="0.78740157480314954" right="0.78740157480314954" top="0.59055118110236249" bottom="0.78740157480314954" header="0.19685039370078738" footer="0.51181102362204722"/>
  <pageSetup paperSize="9" scale="61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FL87"/>
  <sheetViews>
    <sheetView view="pageLayout" topLeftCell="A48" zoomScaleNormal="100" zoomScaleSheetLayoutView="100" workbookViewId="0">
      <selection activeCell="DG59" sqref="DG59:DN59"/>
    </sheetView>
  </sheetViews>
  <sheetFormatPr defaultColWidth="0.85546875" defaultRowHeight="12.75" x14ac:dyDescent="0.2"/>
  <cols>
    <col min="1" max="23" width="0.85546875" style="1"/>
    <col min="24" max="24" width="2.42578125" style="1" customWidth="1"/>
    <col min="25" max="30" width="0.85546875" style="1"/>
    <col min="31" max="31" width="12.7109375" style="1" customWidth="1"/>
    <col min="32" max="36" width="0.85546875" style="1"/>
    <col min="37" max="37" width="4.85546875" style="1" customWidth="1"/>
    <col min="38" max="45" width="0.85546875" style="1"/>
    <col min="46" max="46" width="7.7109375" style="1" customWidth="1"/>
    <col min="47" max="53" width="0.85546875" style="1"/>
    <col min="54" max="54" width="5.28515625" style="1" customWidth="1"/>
    <col min="55" max="60" width="0.85546875" style="1"/>
    <col min="61" max="61" width="7" style="1" customWidth="1"/>
    <col min="62" max="68" width="0.85546875" style="1"/>
    <col min="69" max="69" width="6.5703125" style="1" customWidth="1"/>
    <col min="70" max="76" width="0.85546875" style="1"/>
    <col min="77" max="77" width="5.7109375" style="1" customWidth="1"/>
    <col min="78" max="83" width="0.85546875" style="1"/>
    <col min="84" max="84" width="1.28515625" style="1" customWidth="1"/>
    <col min="85" max="92" width="0.85546875" style="1"/>
    <col min="93" max="93" width="4.85546875" style="1" customWidth="1"/>
    <col min="94" max="100" width="0.85546875" style="1"/>
    <col min="101" max="101" width="3.85546875" style="1" customWidth="1"/>
    <col min="102" max="118" width="0.85546875" style="1"/>
    <col min="119" max="119" width="5.140625" style="1" customWidth="1"/>
    <col min="120" max="126" width="0.85546875" style="1"/>
    <col min="127" max="127" width="5" style="1" customWidth="1"/>
    <col min="128" max="134" width="0.85546875" style="1"/>
    <col min="135" max="135" width="3.5703125" style="1" customWidth="1"/>
    <col min="136" max="142" width="0.85546875" style="1"/>
    <col min="143" max="143" width="6.5703125" style="1" customWidth="1"/>
    <col min="144" max="16384" width="0.85546875" style="1"/>
  </cols>
  <sheetData>
    <row r="1" spans="1:168" ht="20.25" customHeight="1" x14ac:dyDescent="0.2">
      <c r="A1" s="297" t="s">
        <v>83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</row>
    <row r="2" spans="1:168" x14ac:dyDescent="0.2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7"/>
      <c r="FG2" s="17"/>
      <c r="FH2" s="17"/>
      <c r="FI2" s="17"/>
      <c r="FJ2" s="17"/>
      <c r="FK2" s="17"/>
      <c r="FL2" s="19"/>
    </row>
    <row r="3" spans="1:168" ht="20.45" customHeight="1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1" t="s">
        <v>84</v>
      </c>
      <c r="BM3" s="21"/>
      <c r="BN3" s="21"/>
      <c r="BO3" s="21"/>
      <c r="BP3" s="21"/>
      <c r="BQ3" s="22"/>
      <c r="BR3" s="21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1" t="s">
        <v>85</v>
      </c>
      <c r="CM3" s="21"/>
      <c r="CN3" s="21"/>
      <c r="CO3" s="21"/>
      <c r="CP3" s="21"/>
      <c r="CQ3" s="23"/>
      <c r="CR3" s="23"/>
      <c r="CS3" s="23"/>
      <c r="CT3" s="23"/>
      <c r="CU3" s="23"/>
      <c r="CV3" s="21"/>
      <c r="CW3" s="21" t="s">
        <v>86</v>
      </c>
      <c r="CX3" s="21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G3" s="20"/>
      <c r="EH3" s="20"/>
      <c r="EI3" s="20"/>
      <c r="EJ3" s="20"/>
      <c r="FL3" s="19"/>
    </row>
    <row r="4" spans="1:168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G4" s="24"/>
      <c r="EH4" s="24"/>
      <c r="EI4" s="24"/>
      <c r="EJ4" s="24"/>
      <c r="FL4" s="19"/>
    </row>
    <row r="5" spans="1:168" ht="23.25" customHeight="1" x14ac:dyDescent="0.2">
      <c r="A5" s="255" t="s">
        <v>87</v>
      </c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5"/>
      <c r="BE5" s="255"/>
      <c r="BF5" s="255"/>
      <c r="BG5" s="255"/>
      <c r="BH5" s="255"/>
      <c r="BI5" s="255"/>
      <c r="BJ5" s="255"/>
      <c r="BK5" s="255"/>
      <c r="BL5" s="255"/>
      <c r="BM5" s="255"/>
      <c r="BN5" s="255"/>
      <c r="BO5" s="255"/>
      <c r="BP5" s="255"/>
      <c r="BQ5" s="255"/>
      <c r="BR5" s="255"/>
      <c r="BS5" s="255"/>
      <c r="BT5" s="255"/>
      <c r="BU5" s="255"/>
      <c r="BV5" s="255"/>
      <c r="BW5" s="255"/>
      <c r="BX5" s="255"/>
      <c r="BY5" s="255"/>
      <c r="BZ5" s="255"/>
      <c r="CA5" s="255"/>
      <c r="CB5" s="255"/>
      <c r="CC5" s="255"/>
      <c r="CD5" s="255"/>
      <c r="CE5" s="255"/>
      <c r="CF5" s="255"/>
      <c r="CG5" s="255"/>
      <c r="CH5" s="255"/>
      <c r="CI5" s="255"/>
      <c r="CJ5" s="255"/>
      <c r="CK5" s="255"/>
      <c r="CL5" s="255"/>
      <c r="CM5" s="255"/>
      <c r="CN5" s="255"/>
      <c r="CO5" s="255"/>
      <c r="CP5" s="255"/>
      <c r="CQ5" s="255"/>
      <c r="CR5" s="255"/>
      <c r="CS5" s="255"/>
      <c r="CT5" s="255"/>
      <c r="CU5" s="255"/>
      <c r="CV5" s="255"/>
      <c r="CW5" s="255"/>
      <c r="CX5" s="255"/>
      <c r="CY5" s="255"/>
      <c r="CZ5" s="255"/>
      <c r="DA5" s="255"/>
      <c r="DB5" s="255"/>
      <c r="DC5" s="255"/>
      <c r="DD5" s="255"/>
      <c r="DE5" s="255"/>
      <c r="DF5" s="255"/>
      <c r="DG5" s="255"/>
      <c r="DH5" s="255"/>
      <c r="DI5" s="255"/>
      <c r="DJ5" s="255"/>
      <c r="DK5" s="255"/>
      <c r="DL5" s="255"/>
      <c r="DM5" s="255"/>
      <c r="DN5" s="255"/>
      <c r="DO5" s="255"/>
      <c r="DP5" s="255"/>
      <c r="DQ5" s="255"/>
      <c r="DR5" s="255"/>
      <c r="DS5" s="255"/>
      <c r="DT5" s="255"/>
      <c r="DU5" s="255"/>
      <c r="DV5" s="255"/>
      <c r="DW5" s="255"/>
      <c r="DX5" s="255"/>
      <c r="DY5" s="255"/>
      <c r="DZ5" s="255"/>
      <c r="EA5" s="255"/>
      <c r="EB5" s="255"/>
      <c r="EC5" s="255"/>
      <c r="ED5" s="255"/>
      <c r="EE5" s="255"/>
      <c r="EF5" s="255"/>
      <c r="EG5" s="255"/>
      <c r="EH5" s="255"/>
      <c r="EI5" s="255"/>
      <c r="EJ5" s="255"/>
      <c r="EK5" s="255"/>
      <c r="EL5" s="255"/>
      <c r="EM5" s="255"/>
      <c r="EN5" s="255"/>
      <c r="EO5" s="255"/>
      <c r="EP5" s="255"/>
      <c r="EQ5" s="255"/>
      <c r="ER5" s="255"/>
      <c r="ES5" s="255"/>
      <c r="ET5" s="255"/>
      <c r="EU5" s="255"/>
      <c r="EV5" s="255"/>
      <c r="EW5" s="255"/>
      <c r="EX5" s="255"/>
      <c r="EY5" s="255"/>
      <c r="EZ5" s="255"/>
      <c r="FA5" s="255"/>
      <c r="FB5" s="255"/>
      <c r="FC5" s="255"/>
      <c r="FD5" s="255"/>
      <c r="FE5" s="255"/>
      <c r="FF5" s="255"/>
      <c r="FG5" s="255"/>
      <c r="FH5" s="255"/>
      <c r="FI5" s="255"/>
      <c r="FJ5" s="255"/>
      <c r="FK5" s="255"/>
      <c r="FL5" s="255"/>
    </row>
    <row r="6" spans="1:168" ht="15.75" customHeight="1" x14ac:dyDescent="0.2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D6" s="20"/>
      <c r="EE6" s="20"/>
      <c r="EG6" s="27"/>
      <c r="EH6" s="27"/>
      <c r="EI6" s="27"/>
      <c r="EJ6" s="27"/>
      <c r="EK6" s="27"/>
      <c r="EL6" s="27"/>
      <c r="EM6" s="27"/>
      <c r="EN6" s="27"/>
      <c r="EO6" s="11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L6" s="19"/>
    </row>
    <row r="7" spans="1:168" ht="15" customHeight="1" x14ac:dyDescent="0.2">
      <c r="A7" s="191" t="s">
        <v>88</v>
      </c>
      <c r="B7" s="192"/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1" t="s">
        <v>89</v>
      </c>
      <c r="BT7" s="192"/>
      <c r="BU7" s="192"/>
      <c r="BV7" s="192"/>
      <c r="BW7" s="192"/>
      <c r="BX7" s="192"/>
      <c r="BY7" s="192"/>
      <c r="BZ7" s="192"/>
      <c r="CA7" s="193"/>
      <c r="CB7" s="185" t="s">
        <v>90</v>
      </c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7"/>
      <c r="DT7" s="188" t="s">
        <v>91</v>
      </c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90"/>
      <c r="EP7" s="191" t="s">
        <v>92</v>
      </c>
      <c r="EQ7" s="192"/>
      <c r="ER7" s="192"/>
      <c r="ES7" s="192"/>
      <c r="ET7" s="192"/>
      <c r="EU7" s="192"/>
      <c r="EV7" s="192"/>
      <c r="EW7" s="192"/>
      <c r="EX7" s="192"/>
      <c r="EY7" s="192"/>
      <c r="EZ7" s="192"/>
      <c r="FA7" s="192"/>
      <c r="FB7" s="192"/>
      <c r="FC7" s="192"/>
      <c r="FD7" s="192"/>
      <c r="FE7" s="192"/>
      <c r="FF7" s="192"/>
      <c r="FG7" s="192"/>
      <c r="FH7" s="192"/>
      <c r="FI7" s="192"/>
      <c r="FJ7" s="192"/>
      <c r="FK7" s="193"/>
      <c r="FL7" s="19"/>
    </row>
    <row r="8" spans="1:168" ht="41.25" customHeight="1" x14ac:dyDescent="0.2">
      <c r="A8" s="194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7"/>
      <c r="BT8" s="198"/>
      <c r="BU8" s="198"/>
      <c r="BV8" s="198"/>
      <c r="BW8" s="198"/>
      <c r="BX8" s="198"/>
      <c r="BY8" s="198"/>
      <c r="BZ8" s="198"/>
      <c r="CA8" s="199"/>
      <c r="CB8" s="283" t="s">
        <v>93</v>
      </c>
      <c r="CC8" s="284"/>
      <c r="CD8" s="284"/>
      <c r="CE8" s="284"/>
      <c r="CF8" s="284"/>
      <c r="CG8" s="284"/>
      <c r="CH8" s="284"/>
      <c r="CI8" s="284"/>
      <c r="CJ8" s="284"/>
      <c r="CK8" s="284"/>
      <c r="CL8" s="284"/>
      <c r="CM8" s="284"/>
      <c r="CN8" s="284"/>
      <c r="CO8" s="284"/>
      <c r="CP8" s="284"/>
      <c r="CQ8" s="284"/>
      <c r="CR8" s="284"/>
      <c r="CS8" s="284"/>
      <c r="CT8" s="284"/>
      <c r="CU8" s="284"/>
      <c r="CV8" s="284"/>
      <c r="CW8" s="284"/>
      <c r="CX8" s="283" t="s">
        <v>94</v>
      </c>
      <c r="CY8" s="284"/>
      <c r="CZ8" s="284"/>
      <c r="DA8" s="284"/>
      <c r="DB8" s="284"/>
      <c r="DC8" s="284"/>
      <c r="DD8" s="284"/>
      <c r="DE8" s="284"/>
      <c r="DF8" s="284"/>
      <c r="DG8" s="284"/>
      <c r="DH8" s="284"/>
      <c r="DI8" s="284"/>
      <c r="DJ8" s="284"/>
      <c r="DK8" s="284"/>
      <c r="DL8" s="284"/>
      <c r="DM8" s="284"/>
      <c r="DN8" s="284"/>
      <c r="DO8" s="284"/>
      <c r="DP8" s="284"/>
      <c r="DQ8" s="284"/>
      <c r="DR8" s="284"/>
      <c r="DS8" s="284"/>
      <c r="DT8" s="200"/>
      <c r="DU8" s="201"/>
      <c r="DV8" s="201"/>
      <c r="DW8" s="201"/>
      <c r="DX8" s="201"/>
      <c r="DY8" s="201"/>
      <c r="DZ8" s="201"/>
      <c r="EA8" s="201"/>
      <c r="EB8" s="201"/>
      <c r="EC8" s="201"/>
      <c r="ED8" s="201"/>
      <c r="EE8" s="201"/>
      <c r="EF8" s="201"/>
      <c r="EG8" s="201"/>
      <c r="EH8" s="201"/>
      <c r="EI8" s="201"/>
      <c r="EJ8" s="201"/>
      <c r="EK8" s="201"/>
      <c r="EL8" s="201"/>
      <c r="EM8" s="201"/>
      <c r="EN8" s="201"/>
      <c r="EO8" s="202"/>
      <c r="EP8" s="197"/>
      <c r="EQ8" s="198"/>
      <c r="ER8" s="198"/>
      <c r="ES8" s="198"/>
      <c r="ET8" s="198"/>
      <c r="EU8" s="198"/>
      <c r="EV8" s="198"/>
      <c r="EW8" s="198"/>
      <c r="EX8" s="198"/>
      <c r="EY8" s="198"/>
      <c r="EZ8" s="198"/>
      <c r="FA8" s="198"/>
      <c r="FB8" s="198"/>
      <c r="FC8" s="198"/>
      <c r="FD8" s="198"/>
      <c r="FE8" s="198"/>
      <c r="FF8" s="198"/>
      <c r="FG8" s="198"/>
      <c r="FH8" s="198"/>
      <c r="FI8" s="198"/>
      <c r="FJ8" s="198"/>
      <c r="FK8" s="199"/>
      <c r="FL8" s="19"/>
    </row>
    <row r="9" spans="1:168" ht="15" customHeight="1" x14ac:dyDescent="0.2">
      <c r="A9" s="185">
        <v>1</v>
      </c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186"/>
      <c r="BK9" s="186"/>
      <c r="BL9" s="186"/>
      <c r="BM9" s="186"/>
      <c r="BN9" s="186"/>
      <c r="BO9" s="186"/>
      <c r="BP9" s="186"/>
      <c r="BQ9" s="186"/>
      <c r="BR9" s="186"/>
      <c r="BS9" s="188">
        <v>2</v>
      </c>
      <c r="BT9" s="189"/>
      <c r="BU9" s="189"/>
      <c r="BV9" s="189"/>
      <c r="BW9" s="189"/>
      <c r="BX9" s="189"/>
      <c r="BY9" s="189"/>
      <c r="BZ9" s="189"/>
      <c r="CA9" s="190"/>
      <c r="CB9" s="275">
        <v>3</v>
      </c>
      <c r="CC9" s="275"/>
      <c r="CD9" s="275"/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/>
      <c r="CV9" s="275"/>
      <c r="CW9" s="275"/>
      <c r="CX9" s="275">
        <v>4</v>
      </c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5"/>
      <c r="DN9" s="275"/>
      <c r="DO9" s="275"/>
      <c r="DP9" s="275"/>
      <c r="DQ9" s="275"/>
      <c r="DR9" s="275"/>
      <c r="DS9" s="275"/>
      <c r="DT9" s="275">
        <v>5</v>
      </c>
      <c r="DU9" s="275"/>
      <c r="DV9" s="275"/>
      <c r="DW9" s="275"/>
      <c r="DX9" s="275"/>
      <c r="DY9" s="275"/>
      <c r="DZ9" s="275"/>
      <c r="EA9" s="275"/>
      <c r="EB9" s="275"/>
      <c r="EC9" s="275"/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>
        <v>6</v>
      </c>
      <c r="EQ9" s="275"/>
      <c r="ER9" s="275"/>
      <c r="ES9" s="275"/>
      <c r="ET9" s="275"/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/>
      <c r="FL9" s="19"/>
    </row>
    <row r="10" spans="1:168" ht="30" customHeight="1" x14ac:dyDescent="0.2">
      <c r="A10" s="163" t="s">
        <v>95</v>
      </c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164"/>
      <c r="AN10" s="164"/>
      <c r="AO10" s="164"/>
      <c r="AP10" s="164"/>
      <c r="AQ10" s="164"/>
      <c r="AR10" s="164"/>
      <c r="AS10" s="164"/>
      <c r="AT10" s="164"/>
      <c r="AU10" s="164"/>
      <c r="AV10" s="164"/>
      <c r="AW10" s="164"/>
      <c r="AX10" s="164"/>
      <c r="AY10" s="164"/>
      <c r="AZ10" s="164"/>
      <c r="BA10" s="164"/>
      <c r="BB10" s="164"/>
      <c r="BC10" s="164"/>
      <c r="BD10" s="164"/>
      <c r="BE10" s="164"/>
      <c r="BF10" s="164"/>
      <c r="BG10" s="164"/>
      <c r="BH10" s="164"/>
      <c r="BI10" s="164"/>
      <c r="BJ10" s="164"/>
      <c r="BK10" s="164"/>
      <c r="BL10" s="164"/>
      <c r="BM10" s="164"/>
      <c r="BN10" s="164"/>
      <c r="BO10" s="164"/>
      <c r="BP10" s="164"/>
      <c r="BQ10" s="164"/>
      <c r="BR10" s="165"/>
      <c r="BS10" s="169" t="s">
        <v>96</v>
      </c>
      <c r="BT10" s="170"/>
      <c r="BU10" s="170"/>
      <c r="BV10" s="170"/>
      <c r="BW10" s="170"/>
      <c r="BX10" s="170"/>
      <c r="BY10" s="170"/>
      <c r="BZ10" s="170"/>
      <c r="CA10" s="171"/>
      <c r="CB10" s="235">
        <v>49527561.200000003</v>
      </c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>
        <v>42662737.740000002</v>
      </c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>
        <f>(CB10-CX10)/CX10*100</f>
        <v>16.090911703408185</v>
      </c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>
        <f>(CB10/CB46)*100</f>
        <v>90.674164089709137</v>
      </c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96"/>
      <c r="FL10" s="19"/>
    </row>
    <row r="11" spans="1:168" ht="44.25" customHeight="1" x14ac:dyDescent="0.2">
      <c r="A11" s="163" t="s">
        <v>97</v>
      </c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  <c r="AA11" s="164"/>
      <c r="AB11" s="164"/>
      <c r="AC11" s="164"/>
      <c r="AD11" s="164"/>
      <c r="AE11" s="164"/>
      <c r="AF11" s="164"/>
      <c r="AG11" s="164"/>
      <c r="AH11" s="164"/>
      <c r="AI11" s="164"/>
      <c r="AJ11" s="164"/>
      <c r="AK11" s="164"/>
      <c r="AL11" s="164"/>
      <c r="AM11" s="164"/>
      <c r="AN11" s="164"/>
      <c r="AO11" s="164"/>
      <c r="AP11" s="164"/>
      <c r="AQ11" s="164"/>
      <c r="AR11" s="164"/>
      <c r="AS11" s="164"/>
      <c r="AT11" s="164"/>
      <c r="AU11" s="164"/>
      <c r="AV11" s="164"/>
      <c r="AW11" s="164"/>
      <c r="AX11" s="164"/>
      <c r="AY11" s="164"/>
      <c r="AZ11" s="164"/>
      <c r="BA11" s="164"/>
      <c r="BB11" s="164"/>
      <c r="BC11" s="164"/>
      <c r="BD11" s="164"/>
      <c r="BE11" s="164"/>
      <c r="BF11" s="164"/>
      <c r="BG11" s="164"/>
      <c r="BH11" s="164"/>
      <c r="BI11" s="164"/>
      <c r="BJ11" s="164"/>
      <c r="BK11" s="164"/>
      <c r="BL11" s="164"/>
      <c r="BM11" s="164"/>
      <c r="BN11" s="164"/>
      <c r="BO11" s="164"/>
      <c r="BP11" s="164"/>
      <c r="BQ11" s="164"/>
      <c r="BR11" s="165"/>
      <c r="BS11" s="160" t="s">
        <v>98</v>
      </c>
      <c r="BT11" s="161"/>
      <c r="BU11" s="161"/>
      <c r="BV11" s="161"/>
      <c r="BW11" s="161"/>
      <c r="BX11" s="161"/>
      <c r="BY11" s="161"/>
      <c r="BZ11" s="161"/>
      <c r="CA11" s="162"/>
      <c r="CB11" s="231"/>
      <c r="CC11" s="231"/>
      <c r="CD11" s="231"/>
      <c r="CE11" s="231"/>
      <c r="CF11" s="231"/>
      <c r="CG11" s="231"/>
      <c r="CH11" s="231"/>
      <c r="CI11" s="231"/>
      <c r="CJ11" s="231"/>
      <c r="CK11" s="231"/>
      <c r="CL11" s="231"/>
      <c r="CM11" s="231"/>
      <c r="CN11" s="231"/>
      <c r="CO11" s="231"/>
      <c r="CP11" s="231"/>
      <c r="CQ11" s="231"/>
      <c r="CR11" s="231"/>
      <c r="CS11" s="231"/>
      <c r="CT11" s="231"/>
      <c r="CU11" s="231"/>
      <c r="CV11" s="231"/>
      <c r="CW11" s="231"/>
      <c r="CX11" s="227"/>
      <c r="CY11" s="228"/>
      <c r="CZ11" s="228"/>
      <c r="DA11" s="228"/>
      <c r="DB11" s="228"/>
      <c r="DC11" s="228"/>
      <c r="DD11" s="228"/>
      <c r="DE11" s="228"/>
      <c r="DF11" s="228"/>
      <c r="DG11" s="228"/>
      <c r="DH11" s="228"/>
      <c r="DI11" s="228"/>
      <c r="DJ11" s="228"/>
      <c r="DK11" s="228"/>
      <c r="DL11" s="228"/>
      <c r="DM11" s="228"/>
      <c r="DN11" s="228"/>
      <c r="DO11" s="228"/>
      <c r="DP11" s="228"/>
      <c r="DQ11" s="228"/>
      <c r="DR11" s="228"/>
      <c r="DS11" s="229"/>
      <c r="DT11" s="231"/>
      <c r="DU11" s="231"/>
      <c r="DV11" s="231"/>
      <c r="DW11" s="231"/>
      <c r="DX11" s="231"/>
      <c r="DY11" s="231"/>
      <c r="DZ11" s="231"/>
      <c r="EA11" s="231"/>
      <c r="EB11" s="231"/>
      <c r="EC11" s="231"/>
      <c r="ED11" s="231"/>
      <c r="EE11" s="231"/>
      <c r="EF11" s="231"/>
      <c r="EG11" s="231"/>
      <c r="EH11" s="231"/>
      <c r="EI11" s="231"/>
      <c r="EJ11" s="231"/>
      <c r="EK11" s="231"/>
      <c r="EL11" s="231"/>
      <c r="EM11" s="231"/>
      <c r="EN11" s="231"/>
      <c r="EO11" s="231"/>
      <c r="EP11" s="231"/>
      <c r="EQ11" s="231"/>
      <c r="ER11" s="231"/>
      <c r="ES11" s="231"/>
      <c r="ET11" s="231"/>
      <c r="EU11" s="231"/>
      <c r="EV11" s="231"/>
      <c r="EW11" s="231"/>
      <c r="EX11" s="231"/>
      <c r="EY11" s="231"/>
      <c r="EZ11" s="231"/>
      <c r="FA11" s="231"/>
      <c r="FB11" s="231"/>
      <c r="FC11" s="231"/>
      <c r="FD11" s="231"/>
      <c r="FE11" s="231"/>
      <c r="FF11" s="231"/>
      <c r="FG11" s="231"/>
      <c r="FH11" s="231"/>
      <c r="FI11" s="231"/>
      <c r="FJ11" s="231"/>
      <c r="FK11" s="285"/>
      <c r="FL11" s="19"/>
    </row>
    <row r="12" spans="1:168" ht="15" customHeight="1" x14ac:dyDescent="0.2">
      <c r="A12" s="163" t="s">
        <v>99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64"/>
      <c r="AQ12" s="164"/>
      <c r="AR12" s="164"/>
      <c r="AS12" s="164"/>
      <c r="AT12" s="164"/>
      <c r="AU12" s="164"/>
      <c r="AV12" s="164"/>
      <c r="AW12" s="164"/>
      <c r="AX12" s="164"/>
      <c r="AY12" s="164"/>
      <c r="AZ12" s="164"/>
      <c r="BA12" s="164"/>
      <c r="BB12" s="164"/>
      <c r="BC12" s="164"/>
      <c r="BD12" s="164"/>
      <c r="BE12" s="164"/>
      <c r="BF12" s="164"/>
      <c r="BG12" s="164"/>
      <c r="BH12" s="164"/>
      <c r="BI12" s="164"/>
      <c r="BJ12" s="164"/>
      <c r="BK12" s="164"/>
      <c r="BL12" s="164"/>
      <c r="BM12" s="164"/>
      <c r="BN12" s="164"/>
      <c r="BO12" s="164"/>
      <c r="BP12" s="164"/>
      <c r="BQ12" s="164"/>
      <c r="BR12" s="165"/>
      <c r="BS12" s="160" t="s">
        <v>100</v>
      </c>
      <c r="BT12" s="161"/>
      <c r="BU12" s="161"/>
      <c r="BV12" s="161"/>
      <c r="BW12" s="161"/>
      <c r="BX12" s="161"/>
      <c r="BY12" s="161"/>
      <c r="BZ12" s="161"/>
      <c r="CA12" s="162"/>
      <c r="CB12" s="231">
        <v>2068600</v>
      </c>
      <c r="CC12" s="231"/>
      <c r="CD12" s="231"/>
      <c r="CE12" s="231"/>
      <c r="CF12" s="231"/>
      <c r="CG12" s="231"/>
      <c r="CH12" s="231"/>
      <c r="CI12" s="231"/>
      <c r="CJ12" s="231"/>
      <c r="CK12" s="231"/>
      <c r="CL12" s="231"/>
      <c r="CM12" s="231"/>
      <c r="CN12" s="231"/>
      <c r="CO12" s="231"/>
      <c r="CP12" s="231"/>
      <c r="CQ12" s="231"/>
      <c r="CR12" s="231"/>
      <c r="CS12" s="231"/>
      <c r="CT12" s="231"/>
      <c r="CU12" s="231"/>
      <c r="CV12" s="231"/>
      <c r="CW12" s="231"/>
      <c r="CX12" s="227">
        <v>1864444</v>
      </c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  <c r="DM12" s="228"/>
      <c r="DN12" s="228"/>
      <c r="DO12" s="228"/>
      <c r="DP12" s="228"/>
      <c r="DQ12" s="228"/>
      <c r="DR12" s="228"/>
      <c r="DS12" s="229"/>
      <c r="DT12" s="231">
        <f t="shared" ref="DT12:DT40" si="0">(CB12-CX12)/CX12*100</f>
        <v>10.949966853389</v>
      </c>
      <c r="DU12" s="231"/>
      <c r="DV12" s="231"/>
      <c r="DW12" s="231"/>
      <c r="DX12" s="231"/>
      <c r="DY12" s="231"/>
      <c r="DZ12" s="231"/>
      <c r="EA12" s="231"/>
      <c r="EB12" s="231"/>
      <c r="EC12" s="231"/>
      <c r="ED12" s="231"/>
      <c r="EE12" s="231"/>
      <c r="EF12" s="231"/>
      <c r="EG12" s="231"/>
      <c r="EH12" s="231"/>
      <c r="EI12" s="231"/>
      <c r="EJ12" s="231"/>
      <c r="EK12" s="231"/>
      <c r="EL12" s="231"/>
      <c r="EM12" s="231"/>
      <c r="EN12" s="231"/>
      <c r="EO12" s="231"/>
      <c r="EP12" s="231">
        <f>(CB12/CB46)*100</f>
        <v>3.7871555007229447</v>
      </c>
      <c r="EQ12" s="231"/>
      <c r="ER12" s="231"/>
      <c r="ES12" s="231"/>
      <c r="ET12" s="231"/>
      <c r="EU12" s="231"/>
      <c r="EV12" s="231"/>
      <c r="EW12" s="231"/>
      <c r="EX12" s="231"/>
      <c r="EY12" s="231"/>
      <c r="EZ12" s="231"/>
      <c r="FA12" s="231"/>
      <c r="FB12" s="231"/>
      <c r="FC12" s="231"/>
      <c r="FD12" s="231"/>
      <c r="FE12" s="231"/>
      <c r="FF12" s="231"/>
      <c r="FG12" s="231"/>
      <c r="FH12" s="231"/>
      <c r="FI12" s="231"/>
      <c r="FJ12" s="231"/>
      <c r="FK12" s="285"/>
      <c r="FL12" s="19"/>
    </row>
    <row r="13" spans="1:168" ht="15" customHeight="1" x14ac:dyDescent="0.2">
      <c r="A13" s="163" t="s">
        <v>101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5"/>
      <c r="BS13" s="160" t="s">
        <v>102</v>
      </c>
      <c r="BT13" s="161"/>
      <c r="BU13" s="161"/>
      <c r="BV13" s="161"/>
      <c r="BW13" s="161"/>
      <c r="BX13" s="161"/>
      <c r="BY13" s="161"/>
      <c r="BZ13" s="161"/>
      <c r="CA13" s="162"/>
      <c r="CB13" s="231"/>
      <c r="CC13" s="231"/>
      <c r="CD13" s="231"/>
      <c r="CE13" s="231"/>
      <c r="CF13" s="231"/>
      <c r="CG13" s="231"/>
      <c r="CH13" s="231"/>
      <c r="CI13" s="231"/>
      <c r="CJ13" s="231"/>
      <c r="CK13" s="231"/>
      <c r="CL13" s="231"/>
      <c r="CM13" s="231"/>
      <c r="CN13" s="231"/>
      <c r="CO13" s="231"/>
      <c r="CP13" s="231"/>
      <c r="CQ13" s="231"/>
      <c r="CR13" s="231"/>
      <c r="CS13" s="231"/>
      <c r="CT13" s="231"/>
      <c r="CU13" s="231"/>
      <c r="CV13" s="231"/>
      <c r="CW13" s="231"/>
      <c r="CX13" s="227"/>
      <c r="CY13" s="228"/>
      <c r="CZ13" s="228"/>
      <c r="DA13" s="228"/>
      <c r="DB13" s="228"/>
      <c r="DC13" s="228"/>
      <c r="DD13" s="228"/>
      <c r="DE13" s="228"/>
      <c r="DF13" s="228"/>
      <c r="DG13" s="228"/>
      <c r="DH13" s="228"/>
      <c r="DI13" s="228"/>
      <c r="DJ13" s="228"/>
      <c r="DK13" s="228"/>
      <c r="DL13" s="228"/>
      <c r="DM13" s="228"/>
      <c r="DN13" s="228"/>
      <c r="DO13" s="228"/>
      <c r="DP13" s="228"/>
      <c r="DQ13" s="228"/>
      <c r="DR13" s="228"/>
      <c r="DS13" s="229"/>
      <c r="DT13" s="231"/>
      <c r="DU13" s="231"/>
      <c r="DV13" s="231"/>
      <c r="DW13" s="231"/>
      <c r="DX13" s="231"/>
      <c r="DY13" s="231"/>
      <c r="DZ13" s="231"/>
      <c r="EA13" s="231"/>
      <c r="EB13" s="231"/>
      <c r="EC13" s="231"/>
      <c r="ED13" s="231"/>
      <c r="EE13" s="231"/>
      <c r="EF13" s="231"/>
      <c r="EG13" s="231"/>
      <c r="EH13" s="231"/>
      <c r="EI13" s="231"/>
      <c r="EJ13" s="231"/>
      <c r="EK13" s="231"/>
      <c r="EL13" s="231"/>
      <c r="EM13" s="231"/>
      <c r="EN13" s="231"/>
      <c r="EO13" s="231"/>
      <c r="EP13" s="231"/>
      <c r="EQ13" s="231"/>
      <c r="ER13" s="231"/>
      <c r="ES13" s="231"/>
      <c r="ET13" s="231"/>
      <c r="EU13" s="231"/>
      <c r="EV13" s="231"/>
      <c r="EW13" s="231"/>
      <c r="EX13" s="231"/>
      <c r="EY13" s="231"/>
      <c r="EZ13" s="231"/>
      <c r="FA13" s="231"/>
      <c r="FB13" s="231"/>
      <c r="FC13" s="231"/>
      <c r="FD13" s="231"/>
      <c r="FE13" s="231"/>
      <c r="FF13" s="231"/>
      <c r="FG13" s="231"/>
      <c r="FH13" s="231"/>
      <c r="FI13" s="231"/>
      <c r="FJ13" s="231"/>
      <c r="FK13" s="285"/>
      <c r="FL13" s="19"/>
    </row>
    <row r="14" spans="1:168" x14ac:dyDescent="0.2">
      <c r="A14" s="163" t="s">
        <v>103</v>
      </c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5"/>
      <c r="BS14" s="160" t="s">
        <v>104</v>
      </c>
      <c r="BT14" s="161"/>
      <c r="BU14" s="161"/>
      <c r="BV14" s="161"/>
      <c r="BW14" s="161"/>
      <c r="BX14" s="161"/>
      <c r="BY14" s="161"/>
      <c r="BZ14" s="161"/>
      <c r="CA14" s="162"/>
      <c r="CB14" s="231"/>
      <c r="CC14" s="231"/>
      <c r="CD14" s="231"/>
      <c r="CE14" s="231"/>
      <c r="CF14" s="231"/>
      <c r="CG14" s="231"/>
      <c r="CH14" s="231"/>
      <c r="CI14" s="231"/>
      <c r="CJ14" s="231"/>
      <c r="CK14" s="231"/>
      <c r="CL14" s="231"/>
      <c r="CM14" s="231"/>
      <c r="CN14" s="231"/>
      <c r="CO14" s="231"/>
      <c r="CP14" s="231"/>
      <c r="CQ14" s="231"/>
      <c r="CR14" s="231"/>
      <c r="CS14" s="231"/>
      <c r="CT14" s="231"/>
      <c r="CU14" s="231"/>
      <c r="CV14" s="231"/>
      <c r="CW14" s="231"/>
      <c r="CX14" s="227">
        <v>2089000</v>
      </c>
      <c r="CY14" s="228"/>
      <c r="CZ14" s="228"/>
      <c r="DA14" s="228"/>
      <c r="DB14" s="228"/>
      <c r="DC14" s="228"/>
      <c r="DD14" s="228"/>
      <c r="DE14" s="228"/>
      <c r="DF14" s="228"/>
      <c r="DG14" s="228"/>
      <c r="DH14" s="228"/>
      <c r="DI14" s="228"/>
      <c r="DJ14" s="228"/>
      <c r="DK14" s="228"/>
      <c r="DL14" s="228"/>
      <c r="DM14" s="228"/>
      <c r="DN14" s="228"/>
      <c r="DO14" s="228"/>
      <c r="DP14" s="228"/>
      <c r="DQ14" s="228"/>
      <c r="DR14" s="228"/>
      <c r="DS14" s="229"/>
      <c r="DT14" s="231"/>
      <c r="DU14" s="231"/>
      <c r="DV14" s="231"/>
      <c r="DW14" s="231"/>
      <c r="DX14" s="231"/>
      <c r="DY14" s="231"/>
      <c r="DZ14" s="231"/>
      <c r="EA14" s="231"/>
      <c r="EB14" s="231"/>
      <c r="EC14" s="231"/>
      <c r="ED14" s="231"/>
      <c r="EE14" s="231"/>
      <c r="EF14" s="231"/>
      <c r="EG14" s="231"/>
      <c r="EH14" s="231"/>
      <c r="EI14" s="231"/>
      <c r="EJ14" s="231"/>
      <c r="EK14" s="231"/>
      <c r="EL14" s="231"/>
      <c r="EM14" s="231"/>
      <c r="EN14" s="231"/>
      <c r="EO14" s="231"/>
      <c r="EP14" s="231"/>
      <c r="EQ14" s="231"/>
      <c r="ER14" s="231"/>
      <c r="ES14" s="231"/>
      <c r="ET14" s="231"/>
      <c r="EU14" s="231"/>
      <c r="EV14" s="231"/>
      <c r="EW14" s="231"/>
      <c r="EX14" s="231"/>
      <c r="EY14" s="231"/>
      <c r="EZ14" s="231"/>
      <c r="FA14" s="231"/>
      <c r="FB14" s="231"/>
      <c r="FC14" s="231"/>
      <c r="FD14" s="231"/>
      <c r="FE14" s="231"/>
      <c r="FF14" s="231"/>
      <c r="FG14" s="231"/>
      <c r="FH14" s="231"/>
      <c r="FI14" s="231"/>
      <c r="FJ14" s="231"/>
      <c r="FK14" s="285"/>
      <c r="FL14" s="19"/>
    </row>
    <row r="15" spans="1:168" ht="30.75" customHeight="1" x14ac:dyDescent="0.2">
      <c r="A15" s="157" t="s">
        <v>105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9"/>
      <c r="BS15" s="160" t="s">
        <v>106</v>
      </c>
      <c r="BT15" s="161"/>
      <c r="BU15" s="161"/>
      <c r="BV15" s="161"/>
      <c r="BW15" s="161"/>
      <c r="BX15" s="161"/>
      <c r="BY15" s="161"/>
      <c r="BZ15" s="161"/>
      <c r="CA15" s="162"/>
      <c r="CB15" s="231"/>
      <c r="CC15" s="231"/>
      <c r="CD15" s="231"/>
      <c r="CE15" s="231"/>
      <c r="CF15" s="231"/>
      <c r="CG15" s="231"/>
      <c r="CH15" s="231"/>
      <c r="CI15" s="231"/>
      <c r="CJ15" s="231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231"/>
      <c r="CV15" s="231"/>
      <c r="CW15" s="231"/>
      <c r="CX15" s="227">
        <v>2089000</v>
      </c>
      <c r="CY15" s="228"/>
      <c r="CZ15" s="228"/>
      <c r="DA15" s="228"/>
      <c r="DB15" s="228"/>
      <c r="DC15" s="228"/>
      <c r="DD15" s="228"/>
      <c r="DE15" s="228"/>
      <c r="DF15" s="228"/>
      <c r="DG15" s="228"/>
      <c r="DH15" s="228"/>
      <c r="DI15" s="228"/>
      <c r="DJ15" s="228"/>
      <c r="DK15" s="228"/>
      <c r="DL15" s="228"/>
      <c r="DM15" s="228"/>
      <c r="DN15" s="228"/>
      <c r="DO15" s="228"/>
      <c r="DP15" s="228"/>
      <c r="DQ15" s="228"/>
      <c r="DR15" s="228"/>
      <c r="DS15" s="229"/>
      <c r="DT15" s="231"/>
      <c r="DU15" s="231"/>
      <c r="DV15" s="231"/>
      <c r="DW15" s="231"/>
      <c r="DX15" s="231"/>
      <c r="DY15" s="231"/>
      <c r="DZ15" s="231"/>
      <c r="EA15" s="231"/>
      <c r="EB15" s="231"/>
      <c r="EC15" s="231"/>
      <c r="ED15" s="231"/>
      <c r="EE15" s="231"/>
      <c r="EF15" s="231"/>
      <c r="EG15" s="231"/>
      <c r="EH15" s="231"/>
      <c r="EI15" s="231"/>
      <c r="EJ15" s="231"/>
      <c r="EK15" s="231"/>
      <c r="EL15" s="231"/>
      <c r="EM15" s="231"/>
      <c r="EN15" s="231"/>
      <c r="EO15" s="231"/>
      <c r="EP15" s="231"/>
      <c r="EQ15" s="231"/>
      <c r="ER15" s="231"/>
      <c r="ES15" s="231"/>
      <c r="ET15" s="231"/>
      <c r="EU15" s="231"/>
      <c r="EV15" s="231"/>
      <c r="EW15" s="231"/>
      <c r="EX15" s="231"/>
      <c r="EY15" s="231"/>
      <c r="EZ15" s="231"/>
      <c r="FA15" s="231"/>
      <c r="FB15" s="231"/>
      <c r="FC15" s="231"/>
      <c r="FD15" s="231"/>
      <c r="FE15" s="231"/>
      <c r="FF15" s="231"/>
      <c r="FG15" s="231"/>
      <c r="FH15" s="231"/>
      <c r="FI15" s="231"/>
      <c r="FJ15" s="231"/>
      <c r="FK15" s="285"/>
      <c r="FL15" s="19"/>
    </row>
    <row r="16" spans="1:168" ht="15" customHeight="1" x14ac:dyDescent="0.2">
      <c r="A16" s="157" t="s">
        <v>107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9"/>
      <c r="BS16" s="160" t="s">
        <v>108</v>
      </c>
      <c r="BT16" s="161"/>
      <c r="BU16" s="161"/>
      <c r="BV16" s="161"/>
      <c r="BW16" s="161"/>
      <c r="BX16" s="161"/>
      <c r="BY16" s="161"/>
      <c r="BZ16" s="161"/>
      <c r="CA16" s="162"/>
      <c r="CB16" s="231"/>
      <c r="CC16" s="231"/>
      <c r="CD16" s="231"/>
      <c r="CE16" s="231"/>
      <c r="CF16" s="231"/>
      <c r="CG16" s="231"/>
      <c r="CH16" s="231"/>
      <c r="CI16" s="231"/>
      <c r="CJ16" s="231"/>
      <c r="CK16" s="231"/>
      <c r="CL16" s="231"/>
      <c r="CM16" s="231"/>
      <c r="CN16" s="231"/>
      <c r="CO16" s="231"/>
      <c r="CP16" s="231"/>
      <c r="CQ16" s="231"/>
      <c r="CR16" s="231"/>
      <c r="CS16" s="231"/>
      <c r="CT16" s="231"/>
      <c r="CU16" s="231"/>
      <c r="CV16" s="231"/>
      <c r="CW16" s="231"/>
      <c r="CX16" s="227"/>
      <c r="CY16" s="228"/>
      <c r="CZ16" s="228"/>
      <c r="DA16" s="228"/>
      <c r="DB16" s="228"/>
      <c r="DC16" s="228"/>
      <c r="DD16" s="228"/>
      <c r="DE16" s="228"/>
      <c r="DF16" s="228"/>
      <c r="DG16" s="228"/>
      <c r="DH16" s="228"/>
      <c r="DI16" s="228"/>
      <c r="DJ16" s="228"/>
      <c r="DK16" s="228"/>
      <c r="DL16" s="228"/>
      <c r="DM16" s="228"/>
      <c r="DN16" s="228"/>
      <c r="DO16" s="228"/>
      <c r="DP16" s="228"/>
      <c r="DQ16" s="228"/>
      <c r="DR16" s="228"/>
      <c r="DS16" s="229"/>
      <c r="DT16" s="231"/>
      <c r="DU16" s="231"/>
      <c r="DV16" s="231"/>
      <c r="DW16" s="231"/>
      <c r="DX16" s="231"/>
      <c r="DY16" s="231"/>
      <c r="DZ16" s="231"/>
      <c r="EA16" s="231"/>
      <c r="EB16" s="231"/>
      <c r="EC16" s="231"/>
      <c r="ED16" s="231"/>
      <c r="EE16" s="231"/>
      <c r="EF16" s="231"/>
      <c r="EG16" s="231"/>
      <c r="EH16" s="231"/>
      <c r="EI16" s="231"/>
      <c r="EJ16" s="231"/>
      <c r="EK16" s="231"/>
      <c r="EL16" s="231"/>
      <c r="EM16" s="231"/>
      <c r="EN16" s="231"/>
      <c r="EO16" s="231"/>
      <c r="EP16" s="231"/>
      <c r="EQ16" s="231"/>
      <c r="ER16" s="231"/>
      <c r="ES16" s="231"/>
      <c r="ET16" s="231"/>
      <c r="EU16" s="231"/>
      <c r="EV16" s="231"/>
      <c r="EW16" s="231"/>
      <c r="EX16" s="231"/>
      <c r="EY16" s="231"/>
      <c r="EZ16" s="231"/>
      <c r="FA16" s="231"/>
      <c r="FB16" s="231"/>
      <c r="FC16" s="231"/>
      <c r="FD16" s="231"/>
      <c r="FE16" s="231"/>
      <c r="FF16" s="231"/>
      <c r="FG16" s="231"/>
      <c r="FH16" s="231"/>
      <c r="FI16" s="231"/>
      <c r="FJ16" s="231"/>
      <c r="FK16" s="285"/>
      <c r="FL16" s="19"/>
    </row>
    <row r="17" spans="1:168" ht="40.5" customHeight="1" x14ac:dyDescent="0.2">
      <c r="A17" s="163" t="s">
        <v>109</v>
      </c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5"/>
      <c r="BS17" s="160" t="s">
        <v>110</v>
      </c>
      <c r="BT17" s="161"/>
      <c r="BU17" s="161"/>
      <c r="BV17" s="161"/>
      <c r="BW17" s="161"/>
      <c r="BX17" s="161"/>
      <c r="BY17" s="161"/>
      <c r="BZ17" s="161"/>
      <c r="CA17" s="162"/>
      <c r="CB17" s="231"/>
      <c r="CC17" s="231"/>
      <c r="CD17" s="231"/>
      <c r="CE17" s="231"/>
      <c r="CF17" s="231"/>
      <c r="CG17" s="231"/>
      <c r="CH17" s="231"/>
      <c r="CI17" s="231"/>
      <c r="CJ17" s="231"/>
      <c r="CK17" s="231"/>
      <c r="CL17" s="231"/>
      <c r="CM17" s="231"/>
      <c r="CN17" s="231"/>
      <c r="CO17" s="231"/>
      <c r="CP17" s="231"/>
      <c r="CQ17" s="231"/>
      <c r="CR17" s="231"/>
      <c r="CS17" s="231"/>
      <c r="CT17" s="231"/>
      <c r="CU17" s="231"/>
      <c r="CV17" s="231"/>
      <c r="CW17" s="231"/>
      <c r="CX17" s="227"/>
      <c r="CY17" s="228"/>
      <c r="CZ17" s="228"/>
      <c r="DA17" s="228"/>
      <c r="DB17" s="228"/>
      <c r="DC17" s="228"/>
      <c r="DD17" s="228"/>
      <c r="DE17" s="228"/>
      <c r="DF17" s="228"/>
      <c r="DG17" s="228"/>
      <c r="DH17" s="228"/>
      <c r="DI17" s="228"/>
      <c r="DJ17" s="228"/>
      <c r="DK17" s="228"/>
      <c r="DL17" s="228"/>
      <c r="DM17" s="228"/>
      <c r="DN17" s="228"/>
      <c r="DO17" s="228"/>
      <c r="DP17" s="228"/>
      <c r="DQ17" s="228"/>
      <c r="DR17" s="228"/>
      <c r="DS17" s="229"/>
      <c r="DT17" s="231"/>
      <c r="DU17" s="231"/>
      <c r="DV17" s="231"/>
      <c r="DW17" s="231"/>
      <c r="DX17" s="231"/>
      <c r="DY17" s="231"/>
      <c r="DZ17" s="231"/>
      <c r="EA17" s="231"/>
      <c r="EB17" s="231"/>
      <c r="EC17" s="231"/>
      <c r="ED17" s="231"/>
      <c r="EE17" s="231"/>
      <c r="EF17" s="231"/>
      <c r="EG17" s="231"/>
      <c r="EH17" s="231"/>
      <c r="EI17" s="231"/>
      <c r="EJ17" s="231"/>
      <c r="EK17" s="231"/>
      <c r="EL17" s="231"/>
      <c r="EM17" s="231"/>
      <c r="EN17" s="231"/>
      <c r="EO17" s="231"/>
      <c r="EP17" s="231"/>
      <c r="EQ17" s="231"/>
      <c r="ER17" s="231"/>
      <c r="ES17" s="231"/>
      <c r="ET17" s="231"/>
      <c r="EU17" s="231"/>
      <c r="EV17" s="231"/>
      <c r="EW17" s="231"/>
      <c r="EX17" s="231"/>
      <c r="EY17" s="231"/>
      <c r="EZ17" s="231"/>
      <c r="FA17" s="231"/>
      <c r="FB17" s="231"/>
      <c r="FC17" s="231"/>
      <c r="FD17" s="231"/>
      <c r="FE17" s="231"/>
      <c r="FF17" s="231"/>
      <c r="FG17" s="231"/>
      <c r="FH17" s="231"/>
      <c r="FI17" s="231"/>
      <c r="FJ17" s="231"/>
      <c r="FK17" s="285"/>
      <c r="FL17" s="19"/>
    </row>
    <row r="18" spans="1:168" ht="71.25" customHeight="1" x14ac:dyDescent="0.2">
      <c r="A18" s="157" t="s">
        <v>111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9"/>
      <c r="BS18" s="160" t="s">
        <v>112</v>
      </c>
      <c r="BT18" s="161"/>
      <c r="BU18" s="161"/>
      <c r="BV18" s="161"/>
      <c r="BW18" s="161"/>
      <c r="BX18" s="161"/>
      <c r="BY18" s="161"/>
      <c r="BZ18" s="161"/>
      <c r="CA18" s="162"/>
      <c r="CB18" s="231"/>
      <c r="CC18" s="231"/>
      <c r="CD18" s="231"/>
      <c r="CE18" s="231"/>
      <c r="CF18" s="231"/>
      <c r="CG18" s="231"/>
      <c r="CH18" s="231"/>
      <c r="CI18" s="231"/>
      <c r="CJ18" s="231"/>
      <c r="CK18" s="231"/>
      <c r="CL18" s="231"/>
      <c r="CM18" s="231"/>
      <c r="CN18" s="231"/>
      <c r="CO18" s="231"/>
      <c r="CP18" s="231"/>
      <c r="CQ18" s="231"/>
      <c r="CR18" s="231"/>
      <c r="CS18" s="231"/>
      <c r="CT18" s="231"/>
      <c r="CU18" s="231"/>
      <c r="CV18" s="231"/>
      <c r="CW18" s="231"/>
      <c r="CX18" s="227"/>
      <c r="CY18" s="228"/>
      <c r="CZ18" s="228"/>
      <c r="DA18" s="228"/>
      <c r="DB18" s="228"/>
      <c r="DC18" s="228"/>
      <c r="DD18" s="228"/>
      <c r="DE18" s="228"/>
      <c r="DF18" s="228"/>
      <c r="DG18" s="228"/>
      <c r="DH18" s="228"/>
      <c r="DI18" s="228"/>
      <c r="DJ18" s="228"/>
      <c r="DK18" s="228"/>
      <c r="DL18" s="228"/>
      <c r="DM18" s="228"/>
      <c r="DN18" s="228"/>
      <c r="DO18" s="228"/>
      <c r="DP18" s="228"/>
      <c r="DQ18" s="228"/>
      <c r="DR18" s="228"/>
      <c r="DS18" s="229"/>
      <c r="DT18" s="231"/>
      <c r="DU18" s="231"/>
      <c r="DV18" s="231"/>
      <c r="DW18" s="231"/>
      <c r="DX18" s="231"/>
      <c r="DY18" s="231"/>
      <c r="DZ18" s="231"/>
      <c r="EA18" s="231"/>
      <c r="EB18" s="231"/>
      <c r="EC18" s="231"/>
      <c r="ED18" s="231"/>
      <c r="EE18" s="231"/>
      <c r="EF18" s="231"/>
      <c r="EG18" s="231"/>
      <c r="EH18" s="231"/>
      <c r="EI18" s="231"/>
      <c r="EJ18" s="231"/>
      <c r="EK18" s="231"/>
      <c r="EL18" s="231"/>
      <c r="EM18" s="231"/>
      <c r="EN18" s="231"/>
      <c r="EO18" s="231"/>
      <c r="EP18" s="231"/>
      <c r="EQ18" s="231"/>
      <c r="ER18" s="231"/>
      <c r="ES18" s="231"/>
      <c r="ET18" s="231"/>
      <c r="EU18" s="231"/>
      <c r="EV18" s="231"/>
      <c r="EW18" s="231"/>
      <c r="EX18" s="231"/>
      <c r="EY18" s="231"/>
      <c r="EZ18" s="231"/>
      <c r="FA18" s="231"/>
      <c r="FB18" s="231"/>
      <c r="FC18" s="231"/>
      <c r="FD18" s="231"/>
      <c r="FE18" s="231"/>
      <c r="FF18" s="231"/>
      <c r="FG18" s="231"/>
      <c r="FH18" s="231"/>
      <c r="FI18" s="231"/>
      <c r="FJ18" s="231"/>
      <c r="FK18" s="285"/>
      <c r="FL18" s="19"/>
    </row>
    <row r="19" spans="1:168" ht="29.25" customHeight="1" x14ac:dyDescent="0.2">
      <c r="A19" s="163" t="s">
        <v>113</v>
      </c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4"/>
      <c r="AT19" s="164"/>
      <c r="AU19" s="164"/>
      <c r="AV19" s="164"/>
      <c r="AW19" s="164"/>
      <c r="AX19" s="164"/>
      <c r="AY19" s="164"/>
      <c r="AZ19" s="164"/>
      <c r="BA19" s="164"/>
      <c r="BB19" s="164"/>
      <c r="BC19" s="164"/>
      <c r="BD19" s="164"/>
      <c r="BE19" s="164"/>
      <c r="BF19" s="164"/>
      <c r="BG19" s="164"/>
      <c r="BH19" s="164"/>
      <c r="BI19" s="164"/>
      <c r="BJ19" s="164"/>
      <c r="BK19" s="164"/>
      <c r="BL19" s="164"/>
      <c r="BM19" s="164"/>
      <c r="BN19" s="164"/>
      <c r="BO19" s="164"/>
      <c r="BP19" s="164"/>
      <c r="BQ19" s="164"/>
      <c r="BR19" s="165"/>
      <c r="BS19" s="160" t="s">
        <v>114</v>
      </c>
      <c r="BT19" s="161"/>
      <c r="BU19" s="161"/>
      <c r="BV19" s="161"/>
      <c r="BW19" s="161"/>
      <c r="BX19" s="161"/>
      <c r="BY19" s="161"/>
      <c r="BZ19" s="161"/>
      <c r="CA19" s="162"/>
      <c r="CB19" s="231"/>
      <c r="CC19" s="231"/>
      <c r="CD19" s="231"/>
      <c r="CE19" s="231"/>
      <c r="CF19" s="231"/>
      <c r="CG19" s="231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  <c r="CW19" s="231"/>
      <c r="CX19" s="227"/>
      <c r="CY19" s="228"/>
      <c r="CZ19" s="228"/>
      <c r="DA19" s="228"/>
      <c r="DB19" s="228"/>
      <c r="DC19" s="228"/>
      <c r="DD19" s="228"/>
      <c r="DE19" s="228"/>
      <c r="DF19" s="228"/>
      <c r="DG19" s="228"/>
      <c r="DH19" s="228"/>
      <c r="DI19" s="228"/>
      <c r="DJ19" s="228"/>
      <c r="DK19" s="228"/>
      <c r="DL19" s="228"/>
      <c r="DM19" s="228"/>
      <c r="DN19" s="228"/>
      <c r="DO19" s="228"/>
      <c r="DP19" s="228"/>
      <c r="DQ19" s="228"/>
      <c r="DR19" s="228"/>
      <c r="DS19" s="229"/>
      <c r="DT19" s="231"/>
      <c r="DU19" s="231"/>
      <c r="DV19" s="231"/>
      <c r="DW19" s="231"/>
      <c r="DX19" s="231"/>
      <c r="DY19" s="231"/>
      <c r="DZ19" s="231"/>
      <c r="EA19" s="231"/>
      <c r="EB19" s="231"/>
      <c r="EC19" s="231"/>
      <c r="ED19" s="231"/>
      <c r="EE19" s="231"/>
      <c r="EF19" s="231"/>
      <c r="EG19" s="231"/>
      <c r="EH19" s="231"/>
      <c r="EI19" s="231"/>
      <c r="EJ19" s="231"/>
      <c r="EK19" s="231"/>
      <c r="EL19" s="231"/>
      <c r="EM19" s="231"/>
      <c r="EN19" s="231"/>
      <c r="EO19" s="231"/>
      <c r="EP19" s="231"/>
      <c r="EQ19" s="231"/>
      <c r="ER19" s="231"/>
      <c r="ES19" s="231"/>
      <c r="ET19" s="231"/>
      <c r="EU19" s="231"/>
      <c r="EV19" s="231"/>
      <c r="EW19" s="231"/>
      <c r="EX19" s="231"/>
      <c r="EY19" s="231"/>
      <c r="EZ19" s="231"/>
      <c r="FA19" s="231"/>
      <c r="FB19" s="231"/>
      <c r="FC19" s="231"/>
      <c r="FD19" s="231"/>
      <c r="FE19" s="231"/>
      <c r="FF19" s="231"/>
      <c r="FG19" s="231"/>
      <c r="FH19" s="231"/>
      <c r="FI19" s="231"/>
      <c r="FJ19" s="231"/>
      <c r="FK19" s="285"/>
      <c r="FL19" s="19"/>
    </row>
    <row r="20" spans="1:168" ht="30" customHeight="1" x14ac:dyDescent="0.2">
      <c r="A20" s="163" t="s">
        <v>115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5"/>
      <c r="BS20" s="160" t="s">
        <v>116</v>
      </c>
      <c r="BT20" s="161"/>
      <c r="BU20" s="161"/>
      <c r="BV20" s="161"/>
      <c r="BW20" s="161"/>
      <c r="BX20" s="161"/>
      <c r="BY20" s="161"/>
      <c r="BZ20" s="161"/>
      <c r="CA20" s="162"/>
      <c r="CB20" s="291">
        <v>3017190.79</v>
      </c>
      <c r="CC20" s="291"/>
      <c r="CD20" s="291"/>
      <c r="CE20" s="291"/>
      <c r="CF20" s="291"/>
      <c r="CG20" s="291"/>
      <c r="CH20" s="291"/>
      <c r="CI20" s="291"/>
      <c r="CJ20" s="291"/>
      <c r="CK20" s="291"/>
      <c r="CL20" s="291"/>
      <c r="CM20" s="291"/>
      <c r="CN20" s="291"/>
      <c r="CO20" s="291"/>
      <c r="CP20" s="291"/>
      <c r="CQ20" s="291"/>
      <c r="CR20" s="291"/>
      <c r="CS20" s="291"/>
      <c r="CT20" s="291"/>
      <c r="CU20" s="291"/>
      <c r="CV20" s="291"/>
      <c r="CW20" s="291"/>
      <c r="CX20" s="292">
        <v>3085917.94</v>
      </c>
      <c r="CY20" s="293"/>
      <c r="CZ20" s="293"/>
      <c r="DA20" s="293"/>
      <c r="DB20" s="293"/>
      <c r="DC20" s="293"/>
      <c r="DD20" s="293"/>
      <c r="DE20" s="293"/>
      <c r="DF20" s="293"/>
      <c r="DG20" s="293"/>
      <c r="DH20" s="293"/>
      <c r="DI20" s="293"/>
      <c r="DJ20" s="293"/>
      <c r="DK20" s="293"/>
      <c r="DL20" s="293"/>
      <c r="DM20" s="293"/>
      <c r="DN20" s="293"/>
      <c r="DO20" s="293"/>
      <c r="DP20" s="293"/>
      <c r="DQ20" s="293"/>
      <c r="DR20" s="293"/>
      <c r="DS20" s="294"/>
      <c r="DT20" s="291">
        <f t="shared" si="0"/>
        <v>-2.227121762025853</v>
      </c>
      <c r="DU20" s="291"/>
      <c r="DV20" s="291"/>
      <c r="DW20" s="291"/>
      <c r="DX20" s="291"/>
      <c r="DY20" s="291"/>
      <c r="DZ20" s="291"/>
      <c r="EA20" s="291"/>
      <c r="EB20" s="291"/>
      <c r="EC20" s="291"/>
      <c r="ED20" s="291"/>
      <c r="EE20" s="291"/>
      <c r="EF20" s="291"/>
      <c r="EG20" s="291"/>
      <c r="EH20" s="291"/>
      <c r="EI20" s="291"/>
      <c r="EJ20" s="291"/>
      <c r="EK20" s="291"/>
      <c r="EL20" s="291"/>
      <c r="EM20" s="291"/>
      <c r="EN20" s="291"/>
      <c r="EO20" s="291"/>
      <c r="EP20" s="291">
        <f>(CB20/CB46)*100</f>
        <v>5.5238183781683787</v>
      </c>
      <c r="EQ20" s="291"/>
      <c r="ER20" s="291"/>
      <c r="ES20" s="291"/>
      <c r="ET20" s="291"/>
      <c r="EU20" s="291"/>
      <c r="EV20" s="291"/>
      <c r="EW20" s="291"/>
      <c r="EX20" s="291"/>
      <c r="EY20" s="291"/>
      <c r="EZ20" s="291"/>
      <c r="FA20" s="291"/>
      <c r="FB20" s="291"/>
      <c r="FC20" s="291"/>
      <c r="FD20" s="291"/>
      <c r="FE20" s="291"/>
      <c r="FF20" s="291"/>
      <c r="FG20" s="291"/>
      <c r="FH20" s="291"/>
      <c r="FI20" s="291"/>
      <c r="FJ20" s="291"/>
      <c r="FK20" s="295"/>
      <c r="FL20" s="19"/>
    </row>
    <row r="21" spans="1:168" ht="39.75" customHeight="1" x14ac:dyDescent="0.2">
      <c r="A21" s="157" t="s">
        <v>117</v>
      </c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9"/>
      <c r="BS21" s="160" t="s">
        <v>118</v>
      </c>
      <c r="BT21" s="161"/>
      <c r="BU21" s="161"/>
      <c r="BV21" s="161"/>
      <c r="BW21" s="161"/>
      <c r="BX21" s="161"/>
      <c r="BY21" s="161"/>
      <c r="BZ21" s="161"/>
      <c r="CA21" s="161"/>
      <c r="CB21" s="286">
        <v>250073.9</v>
      </c>
      <c r="CC21" s="287"/>
      <c r="CD21" s="287"/>
      <c r="CE21" s="287"/>
      <c r="CF21" s="287"/>
      <c r="CG21" s="287"/>
      <c r="CH21" s="287"/>
      <c r="CI21" s="287"/>
      <c r="CJ21" s="287"/>
      <c r="CK21" s="287"/>
      <c r="CL21" s="287"/>
      <c r="CM21" s="287"/>
      <c r="CN21" s="287"/>
      <c r="CO21" s="287"/>
      <c r="CP21" s="287"/>
      <c r="CQ21" s="287"/>
      <c r="CR21" s="287"/>
      <c r="CS21" s="287"/>
      <c r="CT21" s="287"/>
      <c r="CU21" s="287"/>
      <c r="CV21" s="287"/>
      <c r="CW21" s="287"/>
      <c r="CX21" s="287"/>
      <c r="CY21" s="287"/>
      <c r="CZ21" s="287"/>
      <c r="DA21" s="287"/>
      <c r="DB21" s="287"/>
      <c r="DC21" s="287"/>
      <c r="DD21" s="287"/>
      <c r="DE21" s="287"/>
      <c r="DF21" s="287"/>
      <c r="DG21" s="287"/>
      <c r="DH21" s="287"/>
      <c r="DI21" s="287"/>
      <c r="DJ21" s="287"/>
      <c r="DK21" s="287"/>
      <c r="DL21" s="287"/>
      <c r="DM21" s="287"/>
      <c r="DN21" s="287"/>
      <c r="DO21" s="287"/>
      <c r="DP21" s="287"/>
      <c r="DQ21" s="287"/>
      <c r="DR21" s="287"/>
      <c r="DS21" s="287"/>
      <c r="DT21" s="287"/>
      <c r="DU21" s="287"/>
      <c r="DV21" s="287"/>
      <c r="DW21" s="287"/>
      <c r="DX21" s="287"/>
      <c r="DY21" s="287"/>
      <c r="DZ21" s="287"/>
      <c r="EA21" s="287"/>
      <c r="EB21" s="287"/>
      <c r="EC21" s="287"/>
      <c r="ED21" s="287"/>
      <c r="EE21" s="287"/>
      <c r="EF21" s="287"/>
      <c r="EG21" s="287"/>
      <c r="EH21" s="287"/>
      <c r="EI21" s="287"/>
      <c r="EJ21" s="287"/>
      <c r="EK21" s="287"/>
      <c r="EL21" s="287"/>
      <c r="EM21" s="287"/>
      <c r="EN21" s="287"/>
      <c r="EO21" s="287"/>
      <c r="EP21" s="287"/>
      <c r="EQ21" s="287"/>
      <c r="ER21" s="287"/>
      <c r="ES21" s="287"/>
      <c r="ET21" s="287"/>
      <c r="EU21" s="287"/>
      <c r="EV21" s="287"/>
      <c r="EW21" s="287"/>
      <c r="EX21" s="287"/>
      <c r="EY21" s="287"/>
      <c r="EZ21" s="287"/>
      <c r="FA21" s="287"/>
      <c r="FB21" s="287"/>
      <c r="FC21" s="287"/>
      <c r="FD21" s="287"/>
      <c r="FE21" s="287"/>
      <c r="FF21" s="287"/>
      <c r="FG21" s="287"/>
      <c r="FH21" s="287"/>
      <c r="FI21" s="287"/>
      <c r="FJ21" s="287"/>
      <c r="FK21" s="288"/>
      <c r="FL21" s="19"/>
    </row>
    <row r="22" spans="1:168" ht="53.25" customHeight="1" x14ac:dyDescent="0.2">
      <c r="A22" s="157" t="s">
        <v>119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/>
      <c r="BG22" s="158"/>
      <c r="BH22" s="158"/>
      <c r="BI22" s="158"/>
      <c r="BJ22" s="158"/>
      <c r="BK22" s="158"/>
      <c r="BL22" s="158"/>
      <c r="BM22" s="158"/>
      <c r="BN22" s="158"/>
      <c r="BO22" s="158"/>
      <c r="BP22" s="158"/>
      <c r="BQ22" s="158"/>
      <c r="BR22" s="159"/>
      <c r="BS22" s="160" t="s">
        <v>120</v>
      </c>
      <c r="BT22" s="161"/>
      <c r="BU22" s="161"/>
      <c r="BV22" s="161"/>
      <c r="BW22" s="161"/>
      <c r="BX22" s="161"/>
      <c r="BY22" s="161"/>
      <c r="BZ22" s="161"/>
      <c r="CA22" s="162"/>
      <c r="CB22" s="289">
        <v>2767116.89</v>
      </c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>
        <v>3130559.15</v>
      </c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>
        <f t="shared" si="0"/>
        <v>-11.609499855640799</v>
      </c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89"/>
      <c r="EL22" s="289"/>
      <c r="EM22" s="289"/>
      <c r="EN22" s="289"/>
      <c r="EO22" s="289"/>
      <c r="EP22" s="289">
        <f>(CB22/CB46)*100</f>
        <v>5.0659876008444691</v>
      </c>
      <c r="EQ22" s="289"/>
      <c r="ER22" s="289"/>
      <c r="ES22" s="289"/>
      <c r="ET22" s="289"/>
      <c r="EU22" s="289"/>
      <c r="EV22" s="289"/>
      <c r="EW22" s="289"/>
      <c r="EX22" s="289"/>
      <c r="EY22" s="289"/>
      <c r="EZ22" s="289"/>
      <c r="FA22" s="289"/>
      <c r="FB22" s="289"/>
      <c r="FC22" s="289"/>
      <c r="FD22" s="289"/>
      <c r="FE22" s="289"/>
      <c r="FF22" s="289"/>
      <c r="FG22" s="289"/>
      <c r="FH22" s="289"/>
      <c r="FI22" s="289"/>
      <c r="FJ22" s="289"/>
      <c r="FK22" s="290"/>
      <c r="FL22" s="19"/>
    </row>
    <row r="23" spans="1:168" ht="38.25" customHeight="1" x14ac:dyDescent="0.2">
      <c r="A23" s="157" t="s">
        <v>121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9"/>
      <c r="BS23" s="160" t="s">
        <v>122</v>
      </c>
      <c r="BT23" s="161"/>
      <c r="BU23" s="161"/>
      <c r="BV23" s="161"/>
      <c r="BW23" s="161"/>
      <c r="BX23" s="161"/>
      <c r="BY23" s="161"/>
      <c r="BZ23" s="161"/>
      <c r="CA23" s="162"/>
      <c r="CB23" s="231"/>
      <c r="CC23" s="231"/>
      <c r="CD23" s="231"/>
      <c r="CE23" s="231"/>
      <c r="CF23" s="231"/>
      <c r="CG23" s="231"/>
      <c r="CH23" s="231"/>
      <c r="CI23" s="231"/>
      <c r="CJ23" s="231"/>
      <c r="CK23" s="231"/>
      <c r="CL23" s="231"/>
      <c r="CM23" s="231"/>
      <c r="CN23" s="231"/>
      <c r="CO23" s="231"/>
      <c r="CP23" s="231"/>
      <c r="CQ23" s="231"/>
      <c r="CR23" s="231"/>
      <c r="CS23" s="231"/>
      <c r="CT23" s="231"/>
      <c r="CU23" s="231"/>
      <c r="CV23" s="231"/>
      <c r="CW23" s="231"/>
      <c r="CX23" s="231"/>
      <c r="CY23" s="231"/>
      <c r="CZ23" s="231"/>
      <c r="DA23" s="231"/>
      <c r="DB23" s="231"/>
      <c r="DC23" s="231"/>
      <c r="DD23" s="231"/>
      <c r="DE23" s="231"/>
      <c r="DF23" s="231"/>
      <c r="DG23" s="231"/>
      <c r="DH23" s="231"/>
      <c r="DI23" s="231"/>
      <c r="DJ23" s="231"/>
      <c r="DK23" s="231"/>
      <c r="DL23" s="231"/>
      <c r="DM23" s="231"/>
      <c r="DN23" s="231"/>
      <c r="DO23" s="231"/>
      <c r="DP23" s="231"/>
      <c r="DQ23" s="231"/>
      <c r="DR23" s="231"/>
      <c r="DS23" s="231"/>
      <c r="DT23" s="231"/>
      <c r="DU23" s="231"/>
      <c r="DV23" s="231"/>
      <c r="DW23" s="231"/>
      <c r="DX23" s="231"/>
      <c r="DY23" s="231"/>
      <c r="DZ23" s="231"/>
      <c r="EA23" s="231"/>
      <c r="EB23" s="231"/>
      <c r="EC23" s="231"/>
      <c r="ED23" s="231"/>
      <c r="EE23" s="231"/>
      <c r="EF23" s="231"/>
      <c r="EG23" s="231"/>
      <c r="EH23" s="231"/>
      <c r="EI23" s="231"/>
      <c r="EJ23" s="231"/>
      <c r="EK23" s="231"/>
      <c r="EL23" s="231"/>
      <c r="EM23" s="231"/>
      <c r="EN23" s="231"/>
      <c r="EO23" s="231"/>
      <c r="EP23" s="231"/>
      <c r="EQ23" s="231"/>
      <c r="ER23" s="231"/>
      <c r="ES23" s="231"/>
      <c r="ET23" s="231"/>
      <c r="EU23" s="231"/>
      <c r="EV23" s="231"/>
      <c r="EW23" s="231"/>
      <c r="EX23" s="231"/>
      <c r="EY23" s="231"/>
      <c r="EZ23" s="231"/>
      <c r="FA23" s="231"/>
      <c r="FB23" s="231"/>
      <c r="FC23" s="231"/>
      <c r="FD23" s="231"/>
      <c r="FE23" s="231"/>
      <c r="FF23" s="231"/>
      <c r="FG23" s="231"/>
      <c r="FH23" s="231"/>
      <c r="FI23" s="231"/>
      <c r="FJ23" s="231"/>
      <c r="FK23" s="285"/>
      <c r="FL23" s="19"/>
    </row>
    <row r="24" spans="1:168" ht="25.5" customHeight="1" x14ac:dyDescent="0.2">
      <c r="A24" s="157" t="s">
        <v>123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9"/>
      <c r="BS24" s="160" t="s">
        <v>124</v>
      </c>
      <c r="BT24" s="161"/>
      <c r="BU24" s="161"/>
      <c r="BV24" s="161"/>
      <c r="BW24" s="161"/>
      <c r="BX24" s="161"/>
      <c r="BY24" s="161"/>
      <c r="BZ24" s="161"/>
      <c r="CA24" s="162"/>
      <c r="CB24" s="231"/>
      <c r="CC24" s="231"/>
      <c r="CD24" s="231"/>
      <c r="CE24" s="231"/>
      <c r="CF24" s="231"/>
      <c r="CG24" s="231"/>
      <c r="CH24" s="231"/>
      <c r="CI24" s="231"/>
      <c r="CJ24" s="231"/>
      <c r="CK24" s="231"/>
      <c r="CL24" s="231"/>
      <c r="CM24" s="231"/>
      <c r="CN24" s="231"/>
      <c r="CO24" s="231"/>
      <c r="CP24" s="231"/>
      <c r="CQ24" s="231"/>
      <c r="CR24" s="231"/>
      <c r="CS24" s="231"/>
      <c r="CT24" s="231"/>
      <c r="CU24" s="231"/>
      <c r="CV24" s="231"/>
      <c r="CW24" s="231"/>
      <c r="CX24" s="231"/>
      <c r="CY24" s="231"/>
      <c r="CZ24" s="231"/>
      <c r="DA24" s="231"/>
      <c r="DB24" s="231"/>
      <c r="DC24" s="231"/>
      <c r="DD24" s="231"/>
      <c r="DE24" s="231"/>
      <c r="DF24" s="231"/>
      <c r="DG24" s="231"/>
      <c r="DH24" s="231"/>
      <c r="DI24" s="231"/>
      <c r="DJ24" s="231"/>
      <c r="DK24" s="231"/>
      <c r="DL24" s="231"/>
      <c r="DM24" s="231"/>
      <c r="DN24" s="231"/>
      <c r="DO24" s="231"/>
      <c r="DP24" s="231"/>
      <c r="DQ24" s="231"/>
      <c r="DR24" s="231"/>
      <c r="DS24" s="231"/>
      <c r="DT24" s="231"/>
      <c r="DU24" s="231"/>
      <c r="DV24" s="231"/>
      <c r="DW24" s="231"/>
      <c r="DX24" s="231"/>
      <c r="DY24" s="231"/>
      <c r="DZ24" s="231"/>
      <c r="EA24" s="231"/>
      <c r="EB24" s="231"/>
      <c r="EC24" s="231"/>
      <c r="ED24" s="231"/>
      <c r="EE24" s="231"/>
      <c r="EF24" s="231"/>
      <c r="EG24" s="231"/>
      <c r="EH24" s="231"/>
      <c r="EI24" s="231"/>
      <c r="EJ24" s="231"/>
      <c r="EK24" s="231"/>
      <c r="EL24" s="231"/>
      <c r="EM24" s="231"/>
      <c r="EN24" s="231"/>
      <c r="EO24" s="231"/>
      <c r="EP24" s="231"/>
      <c r="EQ24" s="231"/>
      <c r="ER24" s="231"/>
      <c r="ES24" s="231"/>
      <c r="ET24" s="231"/>
      <c r="EU24" s="231"/>
      <c r="EV24" s="231"/>
      <c r="EW24" s="231"/>
      <c r="EX24" s="231"/>
      <c r="EY24" s="231"/>
      <c r="EZ24" s="231"/>
      <c r="FA24" s="231"/>
      <c r="FB24" s="231"/>
      <c r="FC24" s="231"/>
      <c r="FD24" s="231"/>
      <c r="FE24" s="231"/>
      <c r="FF24" s="231"/>
      <c r="FG24" s="231"/>
      <c r="FH24" s="231"/>
      <c r="FI24" s="231"/>
      <c r="FJ24" s="231"/>
      <c r="FK24" s="285"/>
      <c r="FL24" s="19"/>
    </row>
    <row r="25" spans="1:168" ht="44.25" customHeight="1" x14ac:dyDescent="0.2">
      <c r="A25" s="157" t="s">
        <v>125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9"/>
      <c r="BS25" s="160" t="s">
        <v>126</v>
      </c>
      <c r="BT25" s="161"/>
      <c r="BU25" s="161"/>
      <c r="BV25" s="161"/>
      <c r="BW25" s="161"/>
      <c r="BX25" s="161"/>
      <c r="BY25" s="161"/>
      <c r="BZ25" s="161"/>
      <c r="CA25" s="162"/>
      <c r="CB25" s="231"/>
      <c r="CC25" s="231"/>
      <c r="CD25" s="231"/>
      <c r="CE25" s="231"/>
      <c r="CF25" s="231"/>
      <c r="CG25" s="231"/>
      <c r="CH25" s="231"/>
      <c r="CI25" s="231"/>
      <c r="CJ25" s="231"/>
      <c r="CK25" s="231"/>
      <c r="CL25" s="231"/>
      <c r="CM25" s="231"/>
      <c r="CN25" s="231"/>
      <c r="CO25" s="231"/>
      <c r="CP25" s="231"/>
      <c r="CQ25" s="231"/>
      <c r="CR25" s="231"/>
      <c r="CS25" s="231"/>
      <c r="CT25" s="231"/>
      <c r="CU25" s="231"/>
      <c r="CV25" s="231"/>
      <c r="CW25" s="231"/>
      <c r="CX25" s="231"/>
      <c r="CY25" s="231"/>
      <c r="CZ25" s="231"/>
      <c r="DA25" s="231"/>
      <c r="DB25" s="231"/>
      <c r="DC25" s="231"/>
      <c r="DD25" s="231"/>
      <c r="DE25" s="231"/>
      <c r="DF25" s="231"/>
      <c r="DG25" s="231"/>
      <c r="DH25" s="231"/>
      <c r="DI25" s="231"/>
      <c r="DJ25" s="231"/>
      <c r="DK25" s="231"/>
      <c r="DL25" s="231"/>
      <c r="DM25" s="231"/>
      <c r="DN25" s="231"/>
      <c r="DO25" s="231"/>
      <c r="DP25" s="231"/>
      <c r="DQ25" s="231"/>
      <c r="DR25" s="231"/>
      <c r="DS25" s="231"/>
      <c r="DT25" s="231"/>
      <c r="DU25" s="231"/>
      <c r="DV25" s="231"/>
      <c r="DW25" s="231"/>
      <c r="DX25" s="231"/>
      <c r="DY25" s="231"/>
      <c r="DZ25" s="231"/>
      <c r="EA25" s="231"/>
      <c r="EB25" s="231"/>
      <c r="EC25" s="231"/>
      <c r="ED25" s="231"/>
      <c r="EE25" s="231"/>
      <c r="EF25" s="231"/>
      <c r="EG25" s="231"/>
      <c r="EH25" s="231"/>
      <c r="EI25" s="231"/>
      <c r="EJ25" s="231"/>
      <c r="EK25" s="231"/>
      <c r="EL25" s="231"/>
      <c r="EM25" s="231"/>
      <c r="EN25" s="231"/>
      <c r="EO25" s="231"/>
      <c r="EP25" s="231"/>
      <c r="EQ25" s="231"/>
      <c r="ER25" s="231"/>
      <c r="ES25" s="231"/>
      <c r="ET25" s="231"/>
      <c r="EU25" s="231"/>
      <c r="EV25" s="231"/>
      <c r="EW25" s="231"/>
      <c r="EX25" s="231"/>
      <c r="EY25" s="231"/>
      <c r="EZ25" s="231"/>
      <c r="FA25" s="231"/>
      <c r="FB25" s="231"/>
      <c r="FC25" s="231"/>
      <c r="FD25" s="231"/>
      <c r="FE25" s="231"/>
      <c r="FF25" s="231"/>
      <c r="FG25" s="231"/>
      <c r="FH25" s="231"/>
      <c r="FI25" s="231"/>
      <c r="FJ25" s="231"/>
      <c r="FK25" s="285"/>
      <c r="FL25" s="19"/>
    </row>
    <row r="26" spans="1:168" ht="29.25" customHeight="1" x14ac:dyDescent="0.2">
      <c r="A26" s="157" t="s">
        <v>127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9"/>
      <c r="BS26" s="160" t="s">
        <v>128</v>
      </c>
      <c r="BT26" s="161"/>
      <c r="BU26" s="161"/>
      <c r="BV26" s="161"/>
      <c r="BW26" s="161"/>
      <c r="BX26" s="161"/>
      <c r="BY26" s="161"/>
      <c r="BZ26" s="161"/>
      <c r="CA26" s="162"/>
      <c r="CB26" s="231"/>
      <c r="CC26" s="231"/>
      <c r="CD26" s="231"/>
      <c r="CE26" s="231"/>
      <c r="CF26" s="231"/>
      <c r="CG26" s="231"/>
      <c r="CH26" s="231"/>
      <c r="CI26" s="231"/>
      <c r="CJ26" s="231"/>
      <c r="CK26" s="231"/>
      <c r="CL26" s="231"/>
      <c r="CM26" s="231"/>
      <c r="CN26" s="231"/>
      <c r="CO26" s="231"/>
      <c r="CP26" s="231"/>
      <c r="CQ26" s="231"/>
      <c r="CR26" s="231"/>
      <c r="CS26" s="231"/>
      <c r="CT26" s="231"/>
      <c r="CU26" s="231"/>
      <c r="CV26" s="231"/>
      <c r="CW26" s="231"/>
      <c r="CX26" s="231"/>
      <c r="CY26" s="231"/>
      <c r="CZ26" s="231"/>
      <c r="DA26" s="231"/>
      <c r="DB26" s="231"/>
      <c r="DC26" s="231"/>
      <c r="DD26" s="231"/>
      <c r="DE26" s="231"/>
      <c r="DF26" s="231"/>
      <c r="DG26" s="231"/>
      <c r="DH26" s="231"/>
      <c r="DI26" s="231"/>
      <c r="DJ26" s="231"/>
      <c r="DK26" s="231"/>
      <c r="DL26" s="231"/>
      <c r="DM26" s="231"/>
      <c r="DN26" s="231"/>
      <c r="DO26" s="231"/>
      <c r="DP26" s="231"/>
      <c r="DQ26" s="231"/>
      <c r="DR26" s="231"/>
      <c r="DS26" s="231"/>
      <c r="DT26" s="231"/>
      <c r="DU26" s="231"/>
      <c r="DV26" s="231"/>
      <c r="DW26" s="231"/>
      <c r="DX26" s="231"/>
      <c r="DY26" s="231"/>
      <c r="DZ26" s="231"/>
      <c r="EA26" s="231"/>
      <c r="EB26" s="231"/>
      <c r="EC26" s="231"/>
      <c r="ED26" s="231"/>
      <c r="EE26" s="231"/>
      <c r="EF26" s="231"/>
      <c r="EG26" s="231"/>
      <c r="EH26" s="231"/>
      <c r="EI26" s="231"/>
      <c r="EJ26" s="231"/>
      <c r="EK26" s="231"/>
      <c r="EL26" s="231"/>
      <c r="EM26" s="231"/>
      <c r="EN26" s="231"/>
      <c r="EO26" s="231"/>
      <c r="EP26" s="231"/>
      <c r="EQ26" s="231"/>
      <c r="ER26" s="231"/>
      <c r="ES26" s="231"/>
      <c r="ET26" s="231"/>
      <c r="EU26" s="231"/>
      <c r="EV26" s="231"/>
      <c r="EW26" s="231"/>
      <c r="EX26" s="231"/>
      <c r="EY26" s="231"/>
      <c r="EZ26" s="231"/>
      <c r="FA26" s="231"/>
      <c r="FB26" s="231"/>
      <c r="FC26" s="231"/>
      <c r="FD26" s="231"/>
      <c r="FE26" s="231"/>
      <c r="FF26" s="231"/>
      <c r="FG26" s="231"/>
      <c r="FH26" s="231"/>
      <c r="FI26" s="231"/>
      <c r="FJ26" s="231"/>
      <c r="FK26" s="285"/>
      <c r="FL26" s="19"/>
    </row>
    <row r="27" spans="1:168" ht="41.25" customHeight="1" x14ac:dyDescent="0.2">
      <c r="A27" s="157" t="s">
        <v>129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9"/>
      <c r="BS27" s="133" t="s">
        <v>130</v>
      </c>
      <c r="BT27" s="134"/>
      <c r="BU27" s="134"/>
      <c r="BV27" s="134"/>
      <c r="BW27" s="134"/>
      <c r="BX27" s="134"/>
      <c r="BY27" s="134"/>
      <c r="BZ27" s="134"/>
      <c r="CA27" s="135"/>
      <c r="CB27" s="251">
        <f>CB20-CB22-CB21</f>
        <v>0</v>
      </c>
      <c r="CC27" s="251"/>
      <c r="CD27" s="251"/>
      <c r="CE27" s="251"/>
      <c r="CF27" s="251"/>
      <c r="CG27" s="251"/>
      <c r="CH27" s="251"/>
      <c r="CI27" s="251"/>
      <c r="CJ27" s="251"/>
      <c r="CK27" s="251"/>
      <c r="CL27" s="251"/>
      <c r="CM27" s="251"/>
      <c r="CN27" s="251"/>
      <c r="CO27" s="251"/>
      <c r="CP27" s="251"/>
      <c r="CQ27" s="251"/>
      <c r="CR27" s="251"/>
      <c r="CS27" s="251"/>
      <c r="CT27" s="251"/>
      <c r="CU27" s="251"/>
      <c r="CV27" s="251"/>
      <c r="CW27" s="251"/>
      <c r="CX27" s="251">
        <v>-80218</v>
      </c>
      <c r="CY27" s="251"/>
      <c r="CZ27" s="251"/>
      <c r="DA27" s="251"/>
      <c r="DB27" s="251"/>
      <c r="DC27" s="251"/>
      <c r="DD27" s="251"/>
      <c r="DE27" s="251"/>
      <c r="DF27" s="251"/>
      <c r="DG27" s="251"/>
      <c r="DH27" s="251"/>
      <c r="DI27" s="251"/>
      <c r="DJ27" s="251"/>
      <c r="DK27" s="251"/>
      <c r="DL27" s="251"/>
      <c r="DM27" s="251"/>
      <c r="DN27" s="251"/>
      <c r="DO27" s="251"/>
      <c r="DP27" s="251"/>
      <c r="DQ27" s="251"/>
      <c r="DR27" s="251"/>
      <c r="DS27" s="251"/>
      <c r="DT27" s="251"/>
      <c r="DU27" s="251"/>
      <c r="DV27" s="251"/>
      <c r="DW27" s="251"/>
      <c r="DX27" s="251"/>
      <c r="DY27" s="251"/>
      <c r="DZ27" s="251"/>
      <c r="EA27" s="251"/>
      <c r="EB27" s="251"/>
      <c r="EC27" s="251"/>
      <c r="ED27" s="251"/>
      <c r="EE27" s="251"/>
      <c r="EF27" s="251"/>
      <c r="EG27" s="251"/>
      <c r="EH27" s="251"/>
      <c r="EI27" s="251"/>
      <c r="EJ27" s="251"/>
      <c r="EK27" s="251"/>
      <c r="EL27" s="251"/>
      <c r="EM27" s="251"/>
      <c r="EN27" s="251"/>
      <c r="EO27" s="251"/>
      <c r="EP27" s="251"/>
      <c r="EQ27" s="251"/>
      <c r="ER27" s="251"/>
      <c r="ES27" s="251"/>
      <c r="ET27" s="251"/>
      <c r="EU27" s="251"/>
      <c r="EV27" s="251"/>
      <c r="EW27" s="251"/>
      <c r="EX27" s="251"/>
      <c r="EY27" s="251"/>
      <c r="EZ27" s="251"/>
      <c r="FA27" s="251"/>
      <c r="FB27" s="251"/>
      <c r="FC27" s="251"/>
      <c r="FD27" s="251"/>
      <c r="FE27" s="251"/>
      <c r="FF27" s="251"/>
      <c r="FG27" s="251"/>
      <c r="FH27" s="251"/>
      <c r="FI27" s="251"/>
      <c r="FJ27" s="251"/>
      <c r="FK27" s="279"/>
      <c r="FL27" s="19"/>
    </row>
    <row r="28" spans="1:168" ht="15" customHeight="1" x14ac:dyDescent="0.2">
      <c r="A28" s="191" t="s">
        <v>88</v>
      </c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E28" s="192"/>
      <c r="AF28" s="192"/>
      <c r="AG28" s="192"/>
      <c r="AH28" s="192"/>
      <c r="AI28" s="192"/>
      <c r="AJ28" s="192"/>
      <c r="AK28" s="192"/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192"/>
      <c r="BH28" s="192"/>
      <c r="BI28" s="192"/>
      <c r="BJ28" s="192"/>
      <c r="BK28" s="192"/>
      <c r="BL28" s="192"/>
      <c r="BM28" s="192"/>
      <c r="BN28" s="192"/>
      <c r="BO28" s="192"/>
      <c r="BP28" s="192"/>
      <c r="BQ28" s="192"/>
      <c r="BR28" s="192"/>
      <c r="BS28" s="194" t="s">
        <v>89</v>
      </c>
      <c r="BT28" s="195"/>
      <c r="BU28" s="195"/>
      <c r="BV28" s="195"/>
      <c r="BW28" s="195"/>
      <c r="BX28" s="195"/>
      <c r="BY28" s="195"/>
      <c r="BZ28" s="195"/>
      <c r="CA28" s="196"/>
      <c r="CB28" s="200" t="s">
        <v>90</v>
      </c>
      <c r="CC28" s="201"/>
      <c r="CD28" s="201"/>
      <c r="CE28" s="201"/>
      <c r="CF28" s="201"/>
      <c r="CG28" s="201"/>
      <c r="CH28" s="201"/>
      <c r="CI28" s="201"/>
      <c r="CJ28" s="201"/>
      <c r="CK28" s="201"/>
      <c r="CL28" s="201"/>
      <c r="CM28" s="201"/>
      <c r="CN28" s="201"/>
      <c r="CO28" s="201"/>
      <c r="CP28" s="201"/>
      <c r="CQ28" s="201"/>
      <c r="CR28" s="201"/>
      <c r="CS28" s="201"/>
      <c r="CT28" s="201"/>
      <c r="CU28" s="201"/>
      <c r="CV28" s="201"/>
      <c r="CW28" s="201"/>
      <c r="CX28" s="201"/>
      <c r="CY28" s="201"/>
      <c r="CZ28" s="201"/>
      <c r="DA28" s="201"/>
      <c r="DB28" s="201"/>
      <c r="DC28" s="201"/>
      <c r="DD28" s="201"/>
      <c r="DE28" s="201"/>
      <c r="DF28" s="201"/>
      <c r="DG28" s="201"/>
      <c r="DH28" s="201"/>
      <c r="DI28" s="201"/>
      <c r="DJ28" s="201"/>
      <c r="DK28" s="201"/>
      <c r="DL28" s="201"/>
      <c r="DM28" s="201"/>
      <c r="DN28" s="201"/>
      <c r="DO28" s="201"/>
      <c r="DP28" s="201"/>
      <c r="DQ28" s="201"/>
      <c r="DR28" s="201"/>
      <c r="DS28" s="202"/>
      <c r="DT28" s="280" t="s">
        <v>91</v>
      </c>
      <c r="DU28" s="281"/>
      <c r="DV28" s="281"/>
      <c r="DW28" s="281"/>
      <c r="DX28" s="281"/>
      <c r="DY28" s="281"/>
      <c r="DZ28" s="281"/>
      <c r="EA28" s="281"/>
      <c r="EB28" s="281"/>
      <c r="EC28" s="281"/>
      <c r="ED28" s="281"/>
      <c r="EE28" s="281"/>
      <c r="EF28" s="281"/>
      <c r="EG28" s="281"/>
      <c r="EH28" s="281"/>
      <c r="EI28" s="281"/>
      <c r="EJ28" s="281"/>
      <c r="EK28" s="281"/>
      <c r="EL28" s="281"/>
      <c r="EM28" s="281"/>
      <c r="EN28" s="281"/>
      <c r="EO28" s="282"/>
      <c r="EP28" s="194" t="s">
        <v>92</v>
      </c>
      <c r="EQ28" s="195"/>
      <c r="ER28" s="195"/>
      <c r="ES28" s="195"/>
      <c r="ET28" s="195"/>
      <c r="EU28" s="195"/>
      <c r="EV28" s="195"/>
      <c r="EW28" s="195"/>
      <c r="EX28" s="195"/>
      <c r="EY28" s="195"/>
      <c r="EZ28" s="195"/>
      <c r="FA28" s="195"/>
      <c r="FB28" s="195"/>
      <c r="FC28" s="195"/>
      <c r="FD28" s="195"/>
      <c r="FE28" s="195"/>
      <c r="FF28" s="195"/>
      <c r="FG28" s="195"/>
      <c r="FH28" s="195"/>
      <c r="FI28" s="195"/>
      <c r="FJ28" s="195"/>
      <c r="FK28" s="196"/>
      <c r="FL28" s="19"/>
    </row>
    <row r="29" spans="1:168" ht="54.75" customHeight="1" x14ac:dyDescent="0.2">
      <c r="A29" s="194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7"/>
      <c r="BT29" s="198"/>
      <c r="BU29" s="198"/>
      <c r="BV29" s="198"/>
      <c r="BW29" s="198"/>
      <c r="BX29" s="198"/>
      <c r="BY29" s="198"/>
      <c r="BZ29" s="198"/>
      <c r="CA29" s="199"/>
      <c r="CB29" s="283" t="s">
        <v>93</v>
      </c>
      <c r="CC29" s="284"/>
      <c r="CD29" s="284"/>
      <c r="CE29" s="284"/>
      <c r="CF29" s="284"/>
      <c r="CG29" s="284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  <c r="CS29" s="284"/>
      <c r="CT29" s="284"/>
      <c r="CU29" s="284"/>
      <c r="CV29" s="284"/>
      <c r="CW29" s="284"/>
      <c r="CX29" s="283" t="s">
        <v>94</v>
      </c>
      <c r="CY29" s="284"/>
      <c r="CZ29" s="284"/>
      <c r="DA29" s="284"/>
      <c r="DB29" s="284"/>
      <c r="DC29" s="284"/>
      <c r="DD29" s="284"/>
      <c r="DE29" s="284"/>
      <c r="DF29" s="284"/>
      <c r="DG29" s="284"/>
      <c r="DH29" s="284"/>
      <c r="DI29" s="284"/>
      <c r="DJ29" s="284"/>
      <c r="DK29" s="284"/>
      <c r="DL29" s="284"/>
      <c r="DM29" s="284"/>
      <c r="DN29" s="284"/>
      <c r="DO29" s="284"/>
      <c r="DP29" s="284"/>
      <c r="DQ29" s="284"/>
      <c r="DR29" s="284"/>
      <c r="DS29" s="284"/>
      <c r="DT29" s="200"/>
      <c r="DU29" s="201"/>
      <c r="DV29" s="201"/>
      <c r="DW29" s="201"/>
      <c r="DX29" s="201"/>
      <c r="DY29" s="201"/>
      <c r="DZ29" s="201"/>
      <c r="EA29" s="201"/>
      <c r="EB29" s="201"/>
      <c r="EC29" s="201"/>
      <c r="ED29" s="201"/>
      <c r="EE29" s="201"/>
      <c r="EF29" s="201"/>
      <c r="EG29" s="201"/>
      <c r="EH29" s="201"/>
      <c r="EI29" s="201"/>
      <c r="EJ29" s="201"/>
      <c r="EK29" s="201"/>
      <c r="EL29" s="201"/>
      <c r="EM29" s="201"/>
      <c r="EN29" s="201"/>
      <c r="EO29" s="202"/>
      <c r="EP29" s="197"/>
      <c r="EQ29" s="198"/>
      <c r="ER29" s="198"/>
      <c r="ES29" s="198"/>
      <c r="ET29" s="198"/>
      <c r="EU29" s="198"/>
      <c r="EV29" s="198"/>
      <c r="EW29" s="198"/>
      <c r="EX29" s="198"/>
      <c r="EY29" s="198"/>
      <c r="EZ29" s="198"/>
      <c r="FA29" s="198"/>
      <c r="FB29" s="198"/>
      <c r="FC29" s="198"/>
      <c r="FD29" s="198"/>
      <c r="FE29" s="198"/>
      <c r="FF29" s="198"/>
      <c r="FG29" s="198"/>
      <c r="FH29" s="198"/>
      <c r="FI29" s="198"/>
      <c r="FJ29" s="198"/>
      <c r="FK29" s="199"/>
      <c r="FL29" s="19"/>
    </row>
    <row r="30" spans="1:168" ht="15" customHeight="1" x14ac:dyDescent="0.2">
      <c r="A30" s="185">
        <v>1</v>
      </c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8">
        <v>2</v>
      </c>
      <c r="BT30" s="189"/>
      <c r="BU30" s="189"/>
      <c r="BV30" s="189"/>
      <c r="BW30" s="189"/>
      <c r="BX30" s="189"/>
      <c r="BY30" s="189"/>
      <c r="BZ30" s="189"/>
      <c r="CA30" s="190"/>
      <c r="CB30" s="275">
        <v>3</v>
      </c>
      <c r="CC30" s="275"/>
      <c r="CD30" s="275"/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/>
      <c r="CW30" s="275"/>
      <c r="CX30" s="275">
        <v>4</v>
      </c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>
        <v>5</v>
      </c>
      <c r="DU30" s="275"/>
      <c r="DV30" s="275"/>
      <c r="DW30" s="275"/>
      <c r="DX30" s="275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6">
        <v>6</v>
      </c>
      <c r="EQ30" s="276"/>
      <c r="ER30" s="276"/>
      <c r="ES30" s="276"/>
      <c r="ET30" s="276"/>
      <c r="EU30" s="276"/>
      <c r="EV30" s="276"/>
      <c r="EW30" s="276"/>
      <c r="EX30" s="276"/>
      <c r="EY30" s="276"/>
      <c r="EZ30" s="276"/>
      <c r="FA30" s="276"/>
      <c r="FB30" s="276"/>
      <c r="FC30" s="276"/>
      <c r="FD30" s="276"/>
      <c r="FE30" s="276"/>
      <c r="FF30" s="276"/>
      <c r="FG30" s="276"/>
      <c r="FH30" s="276"/>
      <c r="FI30" s="276"/>
      <c r="FJ30" s="276"/>
      <c r="FK30" s="276"/>
      <c r="FL30" s="19"/>
    </row>
    <row r="31" spans="1:168" ht="15" customHeight="1" x14ac:dyDescent="0.2">
      <c r="A31" s="163" t="s">
        <v>131</v>
      </c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5"/>
      <c r="BS31" s="169" t="s">
        <v>132</v>
      </c>
      <c r="BT31" s="170"/>
      <c r="BU31" s="170"/>
      <c r="BV31" s="170"/>
      <c r="BW31" s="170"/>
      <c r="BX31" s="170"/>
      <c r="BY31" s="170"/>
      <c r="BZ31" s="170"/>
      <c r="CA31" s="171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  <c r="DE31" s="277"/>
      <c r="DF31" s="277"/>
      <c r="DG31" s="277"/>
      <c r="DH31" s="277"/>
      <c r="DI31" s="277"/>
      <c r="DJ31" s="277"/>
      <c r="DK31" s="277"/>
      <c r="DL31" s="277"/>
      <c r="DM31" s="277"/>
      <c r="DN31" s="277"/>
      <c r="DO31" s="277"/>
      <c r="DP31" s="277"/>
      <c r="DQ31" s="277"/>
      <c r="DR31" s="277"/>
      <c r="DS31" s="277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277"/>
      <c r="EG31" s="277"/>
      <c r="EH31" s="277"/>
      <c r="EI31" s="277"/>
      <c r="EJ31" s="277"/>
      <c r="EK31" s="277"/>
      <c r="EL31" s="277"/>
      <c r="EM31" s="277"/>
      <c r="EN31" s="277"/>
      <c r="EO31" s="277"/>
      <c r="EP31" s="277"/>
      <c r="EQ31" s="277"/>
      <c r="ER31" s="277"/>
      <c r="ES31" s="277"/>
      <c r="ET31" s="277"/>
      <c r="EU31" s="277"/>
      <c r="EV31" s="277"/>
      <c r="EW31" s="277"/>
      <c r="EX31" s="277"/>
      <c r="EY31" s="277"/>
      <c r="EZ31" s="277"/>
      <c r="FA31" s="277"/>
      <c r="FB31" s="277"/>
      <c r="FC31" s="277"/>
      <c r="FD31" s="277"/>
      <c r="FE31" s="277"/>
      <c r="FF31" s="277"/>
      <c r="FG31" s="277"/>
      <c r="FH31" s="277"/>
      <c r="FI31" s="277"/>
      <c r="FJ31" s="277"/>
      <c r="FK31" s="278"/>
      <c r="FL31" s="19"/>
    </row>
    <row r="32" spans="1:168" ht="27.75" customHeight="1" x14ac:dyDescent="0.2">
      <c r="A32" s="157" t="s">
        <v>133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58"/>
      <c r="BE32" s="158"/>
      <c r="BF32" s="158"/>
      <c r="BG32" s="158"/>
      <c r="BH32" s="158"/>
      <c r="BI32" s="158"/>
      <c r="BJ32" s="158"/>
      <c r="BK32" s="158"/>
      <c r="BL32" s="158"/>
      <c r="BM32" s="158"/>
      <c r="BN32" s="158"/>
      <c r="BO32" s="158"/>
      <c r="BP32" s="158"/>
      <c r="BQ32" s="158"/>
      <c r="BR32" s="159"/>
      <c r="BS32" s="160" t="s">
        <v>134</v>
      </c>
      <c r="BT32" s="161"/>
      <c r="BU32" s="161"/>
      <c r="BV32" s="161"/>
      <c r="BW32" s="161"/>
      <c r="BX32" s="161"/>
      <c r="BY32" s="161"/>
      <c r="BZ32" s="161"/>
      <c r="CA32" s="162"/>
      <c r="CB32" s="271"/>
      <c r="CC32" s="271"/>
      <c r="CD32" s="271"/>
      <c r="CE32" s="271"/>
      <c r="CF32" s="271"/>
      <c r="CG32" s="271"/>
      <c r="CH32" s="271"/>
      <c r="CI32" s="271"/>
      <c r="CJ32" s="271"/>
      <c r="CK32" s="271"/>
      <c r="CL32" s="271"/>
      <c r="CM32" s="271"/>
      <c r="CN32" s="271"/>
      <c r="CO32" s="271"/>
      <c r="CP32" s="271"/>
      <c r="CQ32" s="271"/>
      <c r="CR32" s="271"/>
      <c r="CS32" s="271"/>
      <c r="CT32" s="271"/>
      <c r="CU32" s="271"/>
      <c r="CV32" s="271"/>
      <c r="CW32" s="271"/>
      <c r="CX32" s="271"/>
      <c r="CY32" s="271"/>
      <c r="CZ32" s="271"/>
      <c r="DA32" s="271"/>
      <c r="DB32" s="271"/>
      <c r="DC32" s="271"/>
      <c r="DD32" s="271"/>
      <c r="DE32" s="271"/>
      <c r="DF32" s="271"/>
      <c r="DG32" s="271"/>
      <c r="DH32" s="271"/>
      <c r="DI32" s="271"/>
      <c r="DJ32" s="271"/>
      <c r="DK32" s="271"/>
      <c r="DL32" s="271"/>
      <c r="DM32" s="271"/>
      <c r="DN32" s="271"/>
      <c r="DO32" s="271"/>
      <c r="DP32" s="271"/>
      <c r="DQ32" s="271"/>
      <c r="DR32" s="271"/>
      <c r="DS32" s="271"/>
      <c r="DT32" s="271"/>
      <c r="DU32" s="271"/>
      <c r="DV32" s="271"/>
      <c r="DW32" s="271"/>
      <c r="DX32" s="271"/>
      <c r="DY32" s="271"/>
      <c r="DZ32" s="271"/>
      <c r="EA32" s="271"/>
      <c r="EB32" s="271"/>
      <c r="EC32" s="271"/>
      <c r="ED32" s="271"/>
      <c r="EE32" s="271"/>
      <c r="EF32" s="271"/>
      <c r="EG32" s="271"/>
      <c r="EH32" s="271"/>
      <c r="EI32" s="271"/>
      <c r="EJ32" s="271"/>
      <c r="EK32" s="271"/>
      <c r="EL32" s="271"/>
      <c r="EM32" s="271"/>
      <c r="EN32" s="271"/>
      <c r="EO32" s="271"/>
      <c r="EP32" s="271"/>
      <c r="EQ32" s="271"/>
      <c r="ER32" s="271"/>
      <c r="ES32" s="271"/>
      <c r="ET32" s="271"/>
      <c r="EU32" s="271"/>
      <c r="EV32" s="271"/>
      <c r="EW32" s="271"/>
      <c r="EX32" s="271"/>
      <c r="EY32" s="271"/>
      <c r="EZ32" s="271"/>
      <c r="FA32" s="271"/>
      <c r="FB32" s="271"/>
      <c r="FC32" s="271"/>
      <c r="FD32" s="271"/>
      <c r="FE32" s="271"/>
      <c r="FF32" s="271"/>
      <c r="FG32" s="271"/>
      <c r="FH32" s="271"/>
      <c r="FI32" s="271"/>
      <c r="FJ32" s="271"/>
      <c r="FK32" s="272"/>
      <c r="FL32" s="19"/>
    </row>
    <row r="33" spans="1:168" ht="26.25" customHeight="1" x14ac:dyDescent="0.2">
      <c r="A33" s="157" t="s">
        <v>135</v>
      </c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58"/>
      <c r="BB33" s="158"/>
      <c r="BC33" s="158"/>
      <c r="BD33" s="158"/>
      <c r="BE33" s="158"/>
      <c r="BF33" s="158"/>
      <c r="BG33" s="158"/>
      <c r="BH33" s="158"/>
      <c r="BI33" s="158"/>
      <c r="BJ33" s="158"/>
      <c r="BK33" s="158"/>
      <c r="BL33" s="158"/>
      <c r="BM33" s="158"/>
      <c r="BN33" s="158"/>
      <c r="BO33" s="158"/>
      <c r="BP33" s="158"/>
      <c r="BQ33" s="158"/>
      <c r="BR33" s="159"/>
      <c r="BS33" s="160" t="s">
        <v>136</v>
      </c>
      <c r="BT33" s="161"/>
      <c r="BU33" s="161"/>
      <c r="BV33" s="161"/>
      <c r="BW33" s="161"/>
      <c r="BX33" s="161"/>
      <c r="BY33" s="161"/>
      <c r="BZ33" s="161"/>
      <c r="CA33" s="162"/>
      <c r="CB33" s="271"/>
      <c r="CC33" s="271"/>
      <c r="CD33" s="271"/>
      <c r="CE33" s="271"/>
      <c r="CF33" s="271"/>
      <c r="CG33" s="271"/>
      <c r="CH33" s="271"/>
      <c r="CI33" s="271"/>
      <c r="CJ33" s="271"/>
      <c r="CK33" s="271"/>
      <c r="CL33" s="271"/>
      <c r="CM33" s="271"/>
      <c r="CN33" s="271"/>
      <c r="CO33" s="271"/>
      <c r="CP33" s="271"/>
      <c r="CQ33" s="271"/>
      <c r="CR33" s="271"/>
      <c r="CS33" s="271"/>
      <c r="CT33" s="271"/>
      <c r="CU33" s="271"/>
      <c r="CV33" s="271"/>
      <c r="CW33" s="271"/>
      <c r="CX33" s="271"/>
      <c r="CY33" s="271"/>
      <c r="CZ33" s="271"/>
      <c r="DA33" s="271"/>
      <c r="DB33" s="271"/>
      <c r="DC33" s="271"/>
      <c r="DD33" s="271"/>
      <c r="DE33" s="271"/>
      <c r="DF33" s="271"/>
      <c r="DG33" s="271"/>
      <c r="DH33" s="271"/>
      <c r="DI33" s="271"/>
      <c r="DJ33" s="271"/>
      <c r="DK33" s="271"/>
      <c r="DL33" s="271"/>
      <c r="DM33" s="271"/>
      <c r="DN33" s="271"/>
      <c r="DO33" s="271"/>
      <c r="DP33" s="271"/>
      <c r="DQ33" s="271"/>
      <c r="DR33" s="271"/>
      <c r="DS33" s="271"/>
      <c r="DT33" s="271"/>
      <c r="DU33" s="271"/>
      <c r="DV33" s="271"/>
      <c r="DW33" s="271"/>
      <c r="DX33" s="271"/>
      <c r="DY33" s="271"/>
      <c r="DZ33" s="271"/>
      <c r="EA33" s="271"/>
      <c r="EB33" s="271"/>
      <c r="EC33" s="271"/>
      <c r="ED33" s="271"/>
      <c r="EE33" s="271"/>
      <c r="EF33" s="271"/>
      <c r="EG33" s="271"/>
      <c r="EH33" s="271"/>
      <c r="EI33" s="271"/>
      <c r="EJ33" s="271"/>
      <c r="EK33" s="271"/>
      <c r="EL33" s="271"/>
      <c r="EM33" s="271"/>
      <c r="EN33" s="271"/>
      <c r="EO33" s="271"/>
      <c r="EP33" s="271"/>
      <c r="EQ33" s="271"/>
      <c r="ER33" s="271"/>
      <c r="ES33" s="271"/>
      <c r="ET33" s="271"/>
      <c r="EU33" s="271"/>
      <c r="EV33" s="271"/>
      <c r="EW33" s="271"/>
      <c r="EX33" s="271"/>
      <c r="EY33" s="271"/>
      <c r="EZ33" s="271"/>
      <c r="FA33" s="271"/>
      <c r="FB33" s="271"/>
      <c r="FC33" s="271"/>
      <c r="FD33" s="271"/>
      <c r="FE33" s="271"/>
      <c r="FF33" s="271"/>
      <c r="FG33" s="271"/>
      <c r="FH33" s="271"/>
      <c r="FI33" s="271"/>
      <c r="FJ33" s="271"/>
      <c r="FK33" s="272"/>
      <c r="FL33" s="19"/>
    </row>
    <row r="34" spans="1:168" ht="15" customHeight="1" x14ac:dyDescent="0.2">
      <c r="A34" s="157" t="s">
        <v>137</v>
      </c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/>
      <c r="BG34" s="158"/>
      <c r="BH34" s="158"/>
      <c r="BI34" s="158"/>
      <c r="BJ34" s="158"/>
      <c r="BK34" s="158"/>
      <c r="BL34" s="158"/>
      <c r="BM34" s="158"/>
      <c r="BN34" s="158"/>
      <c r="BO34" s="158"/>
      <c r="BP34" s="158"/>
      <c r="BQ34" s="158"/>
      <c r="BR34" s="159"/>
      <c r="BS34" s="160" t="s">
        <v>138</v>
      </c>
      <c r="BT34" s="161"/>
      <c r="BU34" s="161"/>
      <c r="BV34" s="161"/>
      <c r="BW34" s="161"/>
      <c r="BX34" s="161"/>
      <c r="BY34" s="161"/>
      <c r="BZ34" s="161"/>
      <c r="CA34" s="162"/>
      <c r="CB34" s="271"/>
      <c r="CC34" s="271"/>
      <c r="CD34" s="271"/>
      <c r="CE34" s="271"/>
      <c r="CF34" s="271"/>
      <c r="CG34" s="271"/>
      <c r="CH34" s="271"/>
      <c r="CI34" s="271"/>
      <c r="CJ34" s="271"/>
      <c r="CK34" s="271"/>
      <c r="CL34" s="271"/>
      <c r="CM34" s="271"/>
      <c r="CN34" s="271"/>
      <c r="CO34" s="271"/>
      <c r="CP34" s="271"/>
      <c r="CQ34" s="271"/>
      <c r="CR34" s="271"/>
      <c r="CS34" s="271"/>
      <c r="CT34" s="271"/>
      <c r="CU34" s="271"/>
      <c r="CV34" s="271"/>
      <c r="CW34" s="271"/>
      <c r="CX34" s="271"/>
      <c r="CY34" s="271"/>
      <c r="CZ34" s="271"/>
      <c r="DA34" s="271"/>
      <c r="DB34" s="271"/>
      <c r="DC34" s="271"/>
      <c r="DD34" s="271"/>
      <c r="DE34" s="271"/>
      <c r="DF34" s="271"/>
      <c r="DG34" s="271"/>
      <c r="DH34" s="271"/>
      <c r="DI34" s="271"/>
      <c r="DJ34" s="271"/>
      <c r="DK34" s="271"/>
      <c r="DL34" s="271"/>
      <c r="DM34" s="271"/>
      <c r="DN34" s="271"/>
      <c r="DO34" s="271"/>
      <c r="DP34" s="271"/>
      <c r="DQ34" s="271"/>
      <c r="DR34" s="271"/>
      <c r="DS34" s="271"/>
      <c r="DT34" s="271"/>
      <c r="DU34" s="271"/>
      <c r="DV34" s="271"/>
      <c r="DW34" s="271"/>
      <c r="DX34" s="271"/>
      <c r="DY34" s="271"/>
      <c r="DZ34" s="271"/>
      <c r="EA34" s="271"/>
      <c r="EB34" s="271"/>
      <c r="EC34" s="271"/>
      <c r="ED34" s="271"/>
      <c r="EE34" s="271"/>
      <c r="EF34" s="271"/>
      <c r="EG34" s="271"/>
      <c r="EH34" s="271"/>
      <c r="EI34" s="271"/>
      <c r="EJ34" s="271"/>
      <c r="EK34" s="271"/>
      <c r="EL34" s="271"/>
      <c r="EM34" s="271"/>
      <c r="EN34" s="271"/>
      <c r="EO34" s="271"/>
      <c r="EP34" s="271"/>
      <c r="EQ34" s="271"/>
      <c r="ER34" s="271"/>
      <c r="ES34" s="271"/>
      <c r="ET34" s="271"/>
      <c r="EU34" s="271"/>
      <c r="EV34" s="271"/>
      <c r="EW34" s="271"/>
      <c r="EX34" s="271"/>
      <c r="EY34" s="271"/>
      <c r="EZ34" s="271"/>
      <c r="FA34" s="271"/>
      <c r="FB34" s="271"/>
      <c r="FC34" s="271"/>
      <c r="FD34" s="271"/>
      <c r="FE34" s="271"/>
      <c r="FF34" s="271"/>
      <c r="FG34" s="271"/>
      <c r="FH34" s="271"/>
      <c r="FI34" s="271"/>
      <c r="FJ34" s="271"/>
      <c r="FK34" s="272"/>
      <c r="FL34" s="19"/>
    </row>
    <row r="35" spans="1:168" ht="29.25" customHeight="1" x14ac:dyDescent="0.2">
      <c r="A35" s="157" t="s">
        <v>139</v>
      </c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  <c r="AY35" s="158"/>
      <c r="AZ35" s="158"/>
      <c r="BA35" s="158"/>
      <c r="BB35" s="158"/>
      <c r="BC35" s="158"/>
      <c r="BD35" s="158"/>
      <c r="BE35" s="158"/>
      <c r="BF35" s="158"/>
      <c r="BG35" s="158"/>
      <c r="BH35" s="158"/>
      <c r="BI35" s="158"/>
      <c r="BJ35" s="158"/>
      <c r="BK35" s="158"/>
      <c r="BL35" s="158"/>
      <c r="BM35" s="158"/>
      <c r="BN35" s="158"/>
      <c r="BO35" s="158"/>
      <c r="BP35" s="158"/>
      <c r="BQ35" s="158"/>
      <c r="BR35" s="159"/>
      <c r="BS35" s="160" t="s">
        <v>140</v>
      </c>
      <c r="BT35" s="161"/>
      <c r="BU35" s="161"/>
      <c r="BV35" s="161"/>
      <c r="BW35" s="161"/>
      <c r="BX35" s="161"/>
      <c r="BY35" s="161"/>
      <c r="BZ35" s="161"/>
      <c r="CA35" s="162"/>
      <c r="CB35" s="271"/>
      <c r="CC35" s="271"/>
      <c r="CD35" s="271"/>
      <c r="CE35" s="271"/>
      <c r="CF35" s="271"/>
      <c r="CG35" s="271"/>
      <c r="CH35" s="271"/>
      <c r="CI35" s="271"/>
      <c r="CJ35" s="271"/>
      <c r="CK35" s="271"/>
      <c r="CL35" s="271"/>
      <c r="CM35" s="271"/>
      <c r="CN35" s="271"/>
      <c r="CO35" s="271"/>
      <c r="CP35" s="271"/>
      <c r="CQ35" s="271"/>
      <c r="CR35" s="271"/>
      <c r="CS35" s="271"/>
      <c r="CT35" s="271"/>
      <c r="CU35" s="271"/>
      <c r="CV35" s="271"/>
      <c r="CW35" s="271"/>
      <c r="CX35" s="271"/>
      <c r="CY35" s="271"/>
      <c r="CZ35" s="271"/>
      <c r="DA35" s="271"/>
      <c r="DB35" s="271"/>
      <c r="DC35" s="271"/>
      <c r="DD35" s="271"/>
      <c r="DE35" s="271"/>
      <c r="DF35" s="271"/>
      <c r="DG35" s="271"/>
      <c r="DH35" s="271"/>
      <c r="DI35" s="271"/>
      <c r="DJ35" s="271"/>
      <c r="DK35" s="271"/>
      <c r="DL35" s="271"/>
      <c r="DM35" s="271"/>
      <c r="DN35" s="271"/>
      <c r="DO35" s="271"/>
      <c r="DP35" s="271"/>
      <c r="DQ35" s="271"/>
      <c r="DR35" s="271"/>
      <c r="DS35" s="271"/>
      <c r="DT35" s="271"/>
      <c r="DU35" s="271"/>
      <c r="DV35" s="271"/>
      <c r="DW35" s="271"/>
      <c r="DX35" s="271"/>
      <c r="DY35" s="271"/>
      <c r="DZ35" s="271"/>
      <c r="EA35" s="271"/>
      <c r="EB35" s="271"/>
      <c r="EC35" s="271"/>
      <c r="ED35" s="271"/>
      <c r="EE35" s="271"/>
      <c r="EF35" s="271"/>
      <c r="EG35" s="271"/>
      <c r="EH35" s="271"/>
      <c r="EI35" s="271"/>
      <c r="EJ35" s="271"/>
      <c r="EK35" s="271"/>
      <c r="EL35" s="271"/>
      <c r="EM35" s="271"/>
      <c r="EN35" s="271"/>
      <c r="EO35" s="271"/>
      <c r="EP35" s="271"/>
      <c r="EQ35" s="271"/>
      <c r="ER35" s="271"/>
      <c r="ES35" s="271"/>
      <c r="ET35" s="271"/>
      <c r="EU35" s="271"/>
      <c r="EV35" s="271"/>
      <c r="EW35" s="271"/>
      <c r="EX35" s="271"/>
      <c r="EY35" s="271"/>
      <c r="EZ35" s="271"/>
      <c r="FA35" s="271"/>
      <c r="FB35" s="271"/>
      <c r="FC35" s="271"/>
      <c r="FD35" s="271"/>
      <c r="FE35" s="271"/>
      <c r="FF35" s="271"/>
      <c r="FG35" s="271"/>
      <c r="FH35" s="271"/>
      <c r="FI35" s="271"/>
      <c r="FJ35" s="271"/>
      <c r="FK35" s="272"/>
      <c r="FL35" s="19"/>
    </row>
    <row r="36" spans="1:168" ht="17.25" customHeight="1" x14ac:dyDescent="0.2">
      <c r="A36" s="157" t="s">
        <v>141</v>
      </c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9"/>
      <c r="BS36" s="160" t="s">
        <v>142</v>
      </c>
      <c r="BT36" s="161"/>
      <c r="BU36" s="161"/>
      <c r="BV36" s="161"/>
      <c r="BW36" s="161"/>
      <c r="BX36" s="161"/>
      <c r="BY36" s="161"/>
      <c r="BZ36" s="161"/>
      <c r="CA36" s="162"/>
      <c r="CB36" s="271"/>
      <c r="CC36" s="271"/>
      <c r="CD36" s="271"/>
      <c r="CE36" s="271"/>
      <c r="CF36" s="271"/>
      <c r="CG36" s="271"/>
      <c r="CH36" s="271"/>
      <c r="CI36" s="271"/>
      <c r="CJ36" s="271"/>
      <c r="CK36" s="271"/>
      <c r="CL36" s="271"/>
      <c r="CM36" s="271"/>
      <c r="CN36" s="271"/>
      <c r="CO36" s="271"/>
      <c r="CP36" s="271"/>
      <c r="CQ36" s="271"/>
      <c r="CR36" s="271"/>
      <c r="CS36" s="271"/>
      <c r="CT36" s="271"/>
      <c r="CU36" s="271"/>
      <c r="CV36" s="271"/>
      <c r="CW36" s="271"/>
      <c r="CX36" s="271"/>
      <c r="CY36" s="271"/>
      <c r="CZ36" s="271"/>
      <c r="DA36" s="271"/>
      <c r="DB36" s="271"/>
      <c r="DC36" s="271"/>
      <c r="DD36" s="271"/>
      <c r="DE36" s="271"/>
      <c r="DF36" s="271"/>
      <c r="DG36" s="271"/>
      <c r="DH36" s="271"/>
      <c r="DI36" s="271"/>
      <c r="DJ36" s="271"/>
      <c r="DK36" s="271"/>
      <c r="DL36" s="271"/>
      <c r="DM36" s="271"/>
      <c r="DN36" s="271"/>
      <c r="DO36" s="271"/>
      <c r="DP36" s="271"/>
      <c r="DQ36" s="271"/>
      <c r="DR36" s="271"/>
      <c r="DS36" s="271"/>
      <c r="DT36" s="271"/>
      <c r="DU36" s="271"/>
      <c r="DV36" s="271"/>
      <c r="DW36" s="271"/>
      <c r="DX36" s="271"/>
      <c r="DY36" s="271"/>
      <c r="DZ36" s="271"/>
      <c r="EA36" s="271"/>
      <c r="EB36" s="271"/>
      <c r="EC36" s="271"/>
      <c r="ED36" s="271"/>
      <c r="EE36" s="271"/>
      <c r="EF36" s="271"/>
      <c r="EG36" s="271"/>
      <c r="EH36" s="271"/>
      <c r="EI36" s="271"/>
      <c r="EJ36" s="271"/>
      <c r="EK36" s="271"/>
      <c r="EL36" s="271"/>
      <c r="EM36" s="271"/>
      <c r="EN36" s="271"/>
      <c r="EO36" s="271"/>
      <c r="EP36" s="271"/>
      <c r="EQ36" s="271"/>
      <c r="ER36" s="271"/>
      <c r="ES36" s="271"/>
      <c r="ET36" s="271"/>
      <c r="EU36" s="271"/>
      <c r="EV36" s="271"/>
      <c r="EW36" s="271"/>
      <c r="EX36" s="271"/>
      <c r="EY36" s="271"/>
      <c r="EZ36" s="271"/>
      <c r="FA36" s="271"/>
      <c r="FB36" s="271"/>
      <c r="FC36" s="271"/>
      <c r="FD36" s="271"/>
      <c r="FE36" s="271"/>
      <c r="FF36" s="271"/>
      <c r="FG36" s="271"/>
      <c r="FH36" s="271"/>
      <c r="FI36" s="271"/>
      <c r="FJ36" s="271"/>
      <c r="FK36" s="272"/>
      <c r="FL36" s="19"/>
    </row>
    <row r="37" spans="1:168" ht="18" customHeight="1" x14ac:dyDescent="0.2">
      <c r="A37" s="157" t="s">
        <v>143</v>
      </c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  <c r="BE37" s="158"/>
      <c r="BF37" s="158"/>
      <c r="BG37" s="158"/>
      <c r="BH37" s="158"/>
      <c r="BI37" s="158"/>
      <c r="BJ37" s="158"/>
      <c r="BK37" s="158"/>
      <c r="BL37" s="158"/>
      <c r="BM37" s="158"/>
      <c r="BN37" s="158"/>
      <c r="BO37" s="158"/>
      <c r="BP37" s="158"/>
      <c r="BQ37" s="158"/>
      <c r="BR37" s="159"/>
      <c r="BS37" s="160" t="s">
        <v>144</v>
      </c>
      <c r="BT37" s="161"/>
      <c r="BU37" s="161"/>
      <c r="BV37" s="161"/>
      <c r="BW37" s="161"/>
      <c r="BX37" s="161"/>
      <c r="BY37" s="161"/>
      <c r="BZ37" s="161"/>
      <c r="CA37" s="162"/>
      <c r="CB37" s="271"/>
      <c r="CC37" s="271"/>
      <c r="CD37" s="271"/>
      <c r="CE37" s="271"/>
      <c r="CF37" s="271"/>
      <c r="CG37" s="271"/>
      <c r="CH37" s="271"/>
      <c r="CI37" s="271"/>
      <c r="CJ37" s="271"/>
      <c r="CK37" s="271"/>
      <c r="CL37" s="271"/>
      <c r="CM37" s="271"/>
      <c r="CN37" s="271"/>
      <c r="CO37" s="271"/>
      <c r="CP37" s="271"/>
      <c r="CQ37" s="271"/>
      <c r="CR37" s="271"/>
      <c r="CS37" s="271"/>
      <c r="CT37" s="271"/>
      <c r="CU37" s="271"/>
      <c r="CV37" s="271"/>
      <c r="CW37" s="271"/>
      <c r="CX37" s="271"/>
      <c r="CY37" s="271"/>
      <c r="CZ37" s="271"/>
      <c r="DA37" s="271"/>
      <c r="DB37" s="271"/>
      <c r="DC37" s="271"/>
      <c r="DD37" s="271"/>
      <c r="DE37" s="271"/>
      <c r="DF37" s="271"/>
      <c r="DG37" s="271"/>
      <c r="DH37" s="271"/>
      <c r="DI37" s="271"/>
      <c r="DJ37" s="271"/>
      <c r="DK37" s="271"/>
      <c r="DL37" s="271"/>
      <c r="DM37" s="271"/>
      <c r="DN37" s="271"/>
      <c r="DO37" s="271"/>
      <c r="DP37" s="271"/>
      <c r="DQ37" s="271"/>
      <c r="DR37" s="271"/>
      <c r="DS37" s="271"/>
      <c r="DT37" s="271"/>
      <c r="DU37" s="271"/>
      <c r="DV37" s="271"/>
      <c r="DW37" s="271"/>
      <c r="DX37" s="271"/>
      <c r="DY37" s="271"/>
      <c r="DZ37" s="271"/>
      <c r="EA37" s="271"/>
      <c r="EB37" s="271"/>
      <c r="EC37" s="271"/>
      <c r="ED37" s="271"/>
      <c r="EE37" s="271"/>
      <c r="EF37" s="271"/>
      <c r="EG37" s="271"/>
      <c r="EH37" s="271"/>
      <c r="EI37" s="271"/>
      <c r="EJ37" s="271"/>
      <c r="EK37" s="271"/>
      <c r="EL37" s="271"/>
      <c r="EM37" s="271"/>
      <c r="EN37" s="271"/>
      <c r="EO37" s="271"/>
      <c r="EP37" s="271"/>
      <c r="EQ37" s="271"/>
      <c r="ER37" s="271"/>
      <c r="ES37" s="271"/>
      <c r="ET37" s="271"/>
      <c r="EU37" s="271"/>
      <c r="EV37" s="271"/>
      <c r="EW37" s="271"/>
      <c r="EX37" s="271"/>
      <c r="EY37" s="271"/>
      <c r="EZ37" s="271"/>
      <c r="FA37" s="271"/>
      <c r="FB37" s="271"/>
      <c r="FC37" s="271"/>
      <c r="FD37" s="271"/>
      <c r="FE37" s="271"/>
      <c r="FF37" s="271"/>
      <c r="FG37" s="271"/>
      <c r="FH37" s="271"/>
      <c r="FI37" s="271"/>
      <c r="FJ37" s="271"/>
      <c r="FK37" s="272"/>
      <c r="FL37" s="19"/>
    </row>
    <row r="38" spans="1:168" ht="41.25" customHeight="1" x14ac:dyDescent="0.2">
      <c r="A38" s="157" t="s">
        <v>145</v>
      </c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/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9"/>
      <c r="BS38" s="160" t="s">
        <v>146</v>
      </c>
      <c r="BT38" s="161"/>
      <c r="BU38" s="161"/>
      <c r="BV38" s="161"/>
      <c r="BW38" s="161"/>
      <c r="BX38" s="161"/>
      <c r="BY38" s="161"/>
      <c r="BZ38" s="161"/>
      <c r="CA38" s="162"/>
      <c r="CB38" s="271"/>
      <c r="CC38" s="271"/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2"/>
      <c r="FL38" s="19"/>
    </row>
    <row r="39" spans="1:168" ht="27" customHeight="1" x14ac:dyDescent="0.2">
      <c r="A39" s="157" t="s">
        <v>147</v>
      </c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  <c r="BE39" s="158"/>
      <c r="BF39" s="158"/>
      <c r="BG39" s="158"/>
      <c r="BH39" s="1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9"/>
      <c r="BS39" s="160" t="s">
        <v>148</v>
      </c>
      <c r="BT39" s="161"/>
      <c r="BU39" s="161"/>
      <c r="BV39" s="161"/>
      <c r="BW39" s="161"/>
      <c r="BX39" s="161"/>
      <c r="BY39" s="161"/>
      <c r="BZ39" s="161"/>
      <c r="CA39" s="162"/>
      <c r="CB39" s="271"/>
      <c r="CC39" s="271"/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2"/>
      <c r="FL39" s="19"/>
    </row>
    <row r="40" spans="1:168" ht="18.75" customHeight="1" x14ac:dyDescent="0.2">
      <c r="A40" s="163" t="s">
        <v>149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164"/>
      <c r="BG40" s="164"/>
      <c r="BH40" s="164"/>
      <c r="BI40" s="164"/>
      <c r="BJ40" s="164"/>
      <c r="BK40" s="164"/>
      <c r="BL40" s="164"/>
      <c r="BM40" s="164"/>
      <c r="BN40" s="164"/>
      <c r="BO40" s="164"/>
      <c r="BP40" s="164"/>
      <c r="BQ40" s="164"/>
      <c r="BR40" s="165"/>
      <c r="BS40" s="160" t="s">
        <v>150</v>
      </c>
      <c r="BT40" s="161"/>
      <c r="BU40" s="161"/>
      <c r="BV40" s="161"/>
      <c r="BW40" s="161"/>
      <c r="BX40" s="161"/>
      <c r="BY40" s="161"/>
      <c r="BZ40" s="161"/>
      <c r="CA40" s="162"/>
      <c r="CB40" s="273">
        <v>8117.86</v>
      </c>
      <c r="CC40" s="273"/>
      <c r="CD40" s="273"/>
      <c r="CE40" s="273"/>
      <c r="CF40" s="273"/>
      <c r="CG40" s="273"/>
      <c r="CH40" s="273"/>
      <c r="CI40" s="273"/>
      <c r="CJ40" s="273"/>
      <c r="CK40" s="273"/>
      <c r="CL40" s="273"/>
      <c r="CM40" s="273"/>
      <c r="CN40" s="273"/>
      <c r="CO40" s="273"/>
      <c r="CP40" s="273"/>
      <c r="CQ40" s="273"/>
      <c r="CR40" s="273"/>
      <c r="CS40" s="273"/>
      <c r="CT40" s="273"/>
      <c r="CU40" s="273"/>
      <c r="CV40" s="273"/>
      <c r="CW40" s="273"/>
      <c r="CX40" s="273">
        <v>35576.79</v>
      </c>
      <c r="CY40" s="273"/>
      <c r="CZ40" s="273"/>
      <c r="DA40" s="273"/>
      <c r="DB40" s="273"/>
      <c r="DC40" s="273"/>
      <c r="DD40" s="273"/>
      <c r="DE40" s="273"/>
      <c r="DF40" s="273"/>
      <c r="DG40" s="273"/>
      <c r="DH40" s="273"/>
      <c r="DI40" s="273"/>
      <c r="DJ40" s="273"/>
      <c r="DK40" s="273"/>
      <c r="DL40" s="273"/>
      <c r="DM40" s="273"/>
      <c r="DN40" s="273"/>
      <c r="DO40" s="273"/>
      <c r="DP40" s="273"/>
      <c r="DQ40" s="273"/>
      <c r="DR40" s="273"/>
      <c r="DS40" s="273"/>
      <c r="DT40" s="227">
        <f t="shared" si="0"/>
        <v>-77.182146000243407</v>
      </c>
      <c r="DU40" s="228"/>
      <c r="DV40" s="228"/>
      <c r="DW40" s="228"/>
      <c r="DX40" s="228"/>
      <c r="DY40" s="228"/>
      <c r="DZ40" s="228"/>
      <c r="EA40" s="228"/>
      <c r="EB40" s="228"/>
      <c r="EC40" s="228"/>
      <c r="ED40" s="228"/>
      <c r="EE40" s="228"/>
      <c r="EF40" s="228"/>
      <c r="EG40" s="228"/>
      <c r="EH40" s="228"/>
      <c r="EI40" s="228"/>
      <c r="EJ40" s="228"/>
      <c r="EK40" s="228"/>
      <c r="EL40" s="228"/>
      <c r="EM40" s="228"/>
      <c r="EN40" s="228"/>
      <c r="EO40" s="229"/>
      <c r="EP40" s="227">
        <f>(CB40/CB46)*100</f>
        <v>1.4862031399544989E-2</v>
      </c>
      <c r="EQ40" s="228"/>
      <c r="ER40" s="228"/>
      <c r="ES40" s="228"/>
      <c r="ET40" s="228"/>
      <c r="EU40" s="228"/>
      <c r="EV40" s="228"/>
      <c r="EW40" s="228"/>
      <c r="EX40" s="228"/>
      <c r="EY40" s="228"/>
      <c r="EZ40" s="228"/>
      <c r="FA40" s="228"/>
      <c r="FB40" s="228"/>
      <c r="FC40" s="228"/>
      <c r="FD40" s="228"/>
      <c r="FE40" s="228"/>
      <c r="FF40" s="228"/>
      <c r="FG40" s="228"/>
      <c r="FH40" s="228"/>
      <c r="FI40" s="228"/>
      <c r="FJ40" s="228"/>
      <c r="FK40" s="274"/>
      <c r="FL40" s="19"/>
    </row>
    <row r="41" spans="1:168" ht="18.75" customHeight="1" x14ac:dyDescent="0.2">
      <c r="A41" s="163" t="s">
        <v>151</v>
      </c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4"/>
      <c r="AQ41" s="164"/>
      <c r="AR41" s="164"/>
      <c r="AS41" s="164"/>
      <c r="AT41" s="164"/>
      <c r="AU41" s="164"/>
      <c r="AV41" s="164"/>
      <c r="AW41" s="164"/>
      <c r="AX41" s="164"/>
      <c r="AY41" s="164"/>
      <c r="AZ41" s="164"/>
      <c r="BA41" s="164"/>
      <c r="BB41" s="164"/>
      <c r="BC41" s="164"/>
      <c r="BD41" s="164"/>
      <c r="BE41" s="164"/>
      <c r="BF41" s="164"/>
      <c r="BG41" s="164"/>
      <c r="BH41" s="164"/>
      <c r="BI41" s="164"/>
      <c r="BJ41" s="164"/>
      <c r="BK41" s="164"/>
      <c r="BL41" s="164"/>
      <c r="BM41" s="164"/>
      <c r="BN41" s="164"/>
      <c r="BO41" s="164"/>
      <c r="BP41" s="164"/>
      <c r="BQ41" s="164"/>
      <c r="BR41" s="165"/>
      <c r="BS41" s="160" t="s">
        <v>152</v>
      </c>
      <c r="BT41" s="161"/>
      <c r="BU41" s="161"/>
      <c r="BV41" s="161"/>
      <c r="BW41" s="161"/>
      <c r="BX41" s="161"/>
      <c r="BY41" s="161"/>
      <c r="BZ41" s="161"/>
      <c r="CA41" s="162"/>
      <c r="CB41" s="271"/>
      <c r="CC41" s="271"/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2"/>
      <c r="FL41" s="19"/>
    </row>
    <row r="42" spans="1:168" ht="18.75" customHeight="1" x14ac:dyDescent="0.2">
      <c r="A42" s="163" t="s">
        <v>153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5"/>
      <c r="BS42" s="160" t="s">
        <v>154</v>
      </c>
      <c r="BT42" s="161"/>
      <c r="BU42" s="161"/>
      <c r="BV42" s="161"/>
      <c r="BW42" s="161"/>
      <c r="BX42" s="161"/>
      <c r="BY42" s="161"/>
      <c r="BZ42" s="161"/>
      <c r="CA42" s="162"/>
      <c r="CB42" s="271"/>
      <c r="CC42" s="271"/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2"/>
      <c r="FL42" s="19"/>
    </row>
    <row r="43" spans="1:168" ht="18.75" customHeight="1" x14ac:dyDescent="0.2">
      <c r="A43" s="163" t="s">
        <v>155</v>
      </c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5"/>
      <c r="BS43" s="160" t="s">
        <v>156</v>
      </c>
      <c r="BT43" s="161"/>
      <c r="BU43" s="161"/>
      <c r="BV43" s="161"/>
      <c r="BW43" s="161"/>
      <c r="BX43" s="161"/>
      <c r="BY43" s="161"/>
      <c r="BZ43" s="161"/>
      <c r="CA43" s="162"/>
      <c r="CB43" s="271"/>
      <c r="CC43" s="271"/>
      <c r="CD43" s="271"/>
      <c r="CE43" s="271"/>
      <c r="CF43" s="271"/>
      <c r="CG43" s="271"/>
      <c r="CH43" s="271"/>
      <c r="CI43" s="271"/>
      <c r="CJ43" s="271"/>
      <c r="CK43" s="271"/>
      <c r="CL43" s="271"/>
      <c r="CM43" s="271"/>
      <c r="CN43" s="271"/>
      <c r="CO43" s="271"/>
      <c r="CP43" s="271"/>
      <c r="CQ43" s="271"/>
      <c r="CR43" s="271"/>
      <c r="CS43" s="271"/>
      <c r="CT43" s="271"/>
      <c r="CU43" s="271"/>
      <c r="CV43" s="271"/>
      <c r="CW43" s="271"/>
      <c r="CX43" s="271"/>
      <c r="CY43" s="271"/>
      <c r="CZ43" s="271"/>
      <c r="DA43" s="271"/>
      <c r="DB43" s="271"/>
      <c r="DC43" s="271"/>
      <c r="DD43" s="271"/>
      <c r="DE43" s="271"/>
      <c r="DF43" s="271"/>
      <c r="DG43" s="271"/>
      <c r="DH43" s="271"/>
      <c r="DI43" s="271"/>
      <c r="DJ43" s="271"/>
      <c r="DK43" s="271"/>
      <c r="DL43" s="271"/>
      <c r="DM43" s="271"/>
      <c r="DN43" s="271"/>
      <c r="DO43" s="271"/>
      <c r="DP43" s="271"/>
      <c r="DQ43" s="271"/>
      <c r="DR43" s="271"/>
      <c r="DS43" s="271"/>
      <c r="DT43" s="271"/>
      <c r="DU43" s="271"/>
      <c r="DV43" s="271"/>
      <c r="DW43" s="271"/>
      <c r="DX43" s="271"/>
      <c r="DY43" s="271"/>
      <c r="DZ43" s="271"/>
      <c r="EA43" s="271"/>
      <c r="EB43" s="271"/>
      <c r="EC43" s="271"/>
      <c r="ED43" s="271"/>
      <c r="EE43" s="271"/>
      <c r="EF43" s="271"/>
      <c r="EG43" s="271"/>
      <c r="EH43" s="271"/>
      <c r="EI43" s="271"/>
      <c r="EJ43" s="271"/>
      <c r="EK43" s="271"/>
      <c r="EL43" s="271"/>
      <c r="EM43" s="271"/>
      <c r="EN43" s="271"/>
      <c r="EO43" s="271"/>
      <c r="EP43" s="271"/>
      <c r="EQ43" s="271"/>
      <c r="ER43" s="271"/>
      <c r="ES43" s="271"/>
      <c r="ET43" s="271"/>
      <c r="EU43" s="271"/>
      <c r="EV43" s="271"/>
      <c r="EW43" s="271"/>
      <c r="EX43" s="271"/>
      <c r="EY43" s="271"/>
      <c r="EZ43" s="271"/>
      <c r="FA43" s="271"/>
      <c r="FB43" s="271"/>
      <c r="FC43" s="271"/>
      <c r="FD43" s="271"/>
      <c r="FE43" s="271"/>
      <c r="FF43" s="271"/>
      <c r="FG43" s="271"/>
      <c r="FH43" s="271"/>
      <c r="FI43" s="271"/>
      <c r="FJ43" s="271"/>
      <c r="FK43" s="272"/>
      <c r="FL43" s="19"/>
    </row>
    <row r="44" spans="1:168" ht="29.25" customHeight="1" x14ac:dyDescent="0.2">
      <c r="A44" s="163" t="s">
        <v>157</v>
      </c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5"/>
      <c r="BS44" s="160" t="s">
        <v>158</v>
      </c>
      <c r="BT44" s="161"/>
      <c r="BU44" s="161"/>
      <c r="BV44" s="161"/>
      <c r="BW44" s="161"/>
      <c r="BX44" s="161"/>
      <c r="BY44" s="161"/>
      <c r="BZ44" s="161"/>
      <c r="CA44" s="162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2"/>
      <c r="FL44" s="19"/>
    </row>
    <row r="45" spans="1:168" ht="18.75" customHeight="1" x14ac:dyDescent="0.2">
      <c r="A45" s="163" t="s">
        <v>159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5"/>
      <c r="BS45" s="160" t="s">
        <v>160</v>
      </c>
      <c r="BT45" s="161"/>
      <c r="BU45" s="161"/>
      <c r="BV45" s="161"/>
      <c r="BW45" s="161"/>
      <c r="BX45" s="161"/>
      <c r="BY45" s="161"/>
      <c r="BZ45" s="161"/>
      <c r="CA45" s="162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2"/>
      <c r="FL45" s="19"/>
    </row>
    <row r="46" spans="1:168" x14ac:dyDescent="0.2">
      <c r="A46" s="250" t="s">
        <v>161</v>
      </c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  <c r="AA46" s="250"/>
      <c r="AB46" s="250"/>
      <c r="AC46" s="250"/>
      <c r="AD46" s="250"/>
      <c r="AE46" s="250"/>
      <c r="AF46" s="250"/>
      <c r="AG46" s="250"/>
      <c r="AH46" s="250"/>
      <c r="AI46" s="250"/>
      <c r="AJ46" s="250"/>
      <c r="AK46" s="250"/>
      <c r="AL46" s="250"/>
      <c r="AM46" s="250"/>
      <c r="AN46" s="250"/>
      <c r="AO46" s="250"/>
      <c r="AP46" s="250"/>
      <c r="AQ46" s="250"/>
      <c r="AR46" s="250"/>
      <c r="AS46" s="250"/>
      <c r="AT46" s="250"/>
      <c r="AU46" s="250"/>
      <c r="AV46" s="250"/>
      <c r="AW46" s="250"/>
      <c r="AX46" s="250"/>
      <c r="AY46" s="250"/>
      <c r="AZ46" s="250"/>
      <c r="BA46" s="250"/>
      <c r="BB46" s="250"/>
      <c r="BC46" s="250"/>
      <c r="BD46" s="250"/>
      <c r="BE46" s="250"/>
      <c r="BF46" s="250"/>
      <c r="BG46" s="250"/>
      <c r="BH46" s="250"/>
      <c r="BI46" s="250"/>
      <c r="BJ46" s="250"/>
      <c r="BK46" s="250"/>
      <c r="BL46" s="250"/>
      <c r="BM46" s="250"/>
      <c r="BN46" s="250"/>
      <c r="BO46" s="250"/>
      <c r="BP46" s="250"/>
      <c r="BQ46" s="250"/>
      <c r="BR46" s="29"/>
      <c r="BS46" s="160" t="s">
        <v>162</v>
      </c>
      <c r="BT46" s="161"/>
      <c r="BU46" s="161"/>
      <c r="BV46" s="161"/>
      <c r="BW46" s="161"/>
      <c r="BX46" s="161"/>
      <c r="BY46" s="161"/>
      <c r="BZ46" s="161"/>
      <c r="CA46" s="162"/>
      <c r="CB46" s="251">
        <f>CB10+CB12+CB20+CB40</f>
        <v>54621469.850000001</v>
      </c>
      <c r="CC46" s="252"/>
      <c r="CD46" s="252"/>
      <c r="CE46" s="252"/>
      <c r="CF46" s="252"/>
      <c r="CG46" s="252"/>
      <c r="CH46" s="252"/>
      <c r="CI46" s="252"/>
      <c r="CJ46" s="252"/>
      <c r="CK46" s="252"/>
      <c r="CL46" s="252"/>
      <c r="CM46" s="252"/>
      <c r="CN46" s="252"/>
      <c r="CO46" s="252"/>
      <c r="CP46" s="252"/>
      <c r="CQ46" s="252"/>
      <c r="CR46" s="252"/>
      <c r="CS46" s="252"/>
      <c r="CT46" s="252"/>
      <c r="CU46" s="252"/>
      <c r="CV46" s="252"/>
      <c r="CW46" s="252"/>
      <c r="CX46" s="251">
        <f>CX10+CX12+CX14+CX20</f>
        <v>49702099.68</v>
      </c>
      <c r="CY46" s="252"/>
      <c r="CZ46" s="252"/>
      <c r="DA46" s="252"/>
      <c r="DB46" s="252"/>
      <c r="DC46" s="252"/>
      <c r="DD46" s="252"/>
      <c r="DE46" s="252"/>
      <c r="DF46" s="252"/>
      <c r="DG46" s="252"/>
      <c r="DH46" s="252"/>
      <c r="DI46" s="252"/>
      <c r="DJ46" s="252"/>
      <c r="DK46" s="252"/>
      <c r="DL46" s="252"/>
      <c r="DM46" s="252"/>
      <c r="DN46" s="252"/>
      <c r="DO46" s="252"/>
      <c r="DP46" s="252"/>
      <c r="DQ46" s="252"/>
      <c r="DR46" s="252"/>
      <c r="DS46" s="252"/>
      <c r="DT46" s="252" t="s">
        <v>163</v>
      </c>
      <c r="DU46" s="252"/>
      <c r="DV46" s="252"/>
      <c r="DW46" s="252"/>
      <c r="DX46" s="252"/>
      <c r="DY46" s="252"/>
      <c r="DZ46" s="252"/>
      <c r="EA46" s="252"/>
      <c r="EB46" s="252"/>
      <c r="EC46" s="252"/>
      <c r="ED46" s="252"/>
      <c r="EE46" s="252"/>
      <c r="EF46" s="252"/>
      <c r="EG46" s="252"/>
      <c r="EH46" s="252"/>
      <c r="EI46" s="252"/>
      <c r="EJ46" s="252"/>
      <c r="EK46" s="252"/>
      <c r="EL46" s="252"/>
      <c r="EM46" s="252"/>
      <c r="EN46" s="252"/>
      <c r="EO46" s="252"/>
      <c r="EP46" s="253" t="s">
        <v>164</v>
      </c>
      <c r="EQ46" s="253"/>
      <c r="ER46" s="253"/>
      <c r="ES46" s="253"/>
      <c r="ET46" s="253"/>
      <c r="EU46" s="253"/>
      <c r="EV46" s="253"/>
      <c r="EW46" s="253"/>
      <c r="EX46" s="253"/>
      <c r="EY46" s="253"/>
      <c r="EZ46" s="253"/>
      <c r="FA46" s="253"/>
      <c r="FB46" s="253"/>
      <c r="FC46" s="253"/>
      <c r="FD46" s="253"/>
      <c r="FE46" s="253"/>
      <c r="FF46" s="253"/>
      <c r="FG46" s="253"/>
      <c r="FH46" s="253"/>
      <c r="FI46" s="253"/>
      <c r="FJ46" s="253"/>
      <c r="FK46" s="254"/>
      <c r="FL46" s="19"/>
    </row>
    <row r="47" spans="1:168" ht="16.5" customHeight="1" x14ac:dyDescent="0.2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1"/>
      <c r="AL47" s="31"/>
      <c r="AM47" s="31"/>
      <c r="AN47" s="31"/>
      <c r="AO47" s="31"/>
      <c r="AP47" s="31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19"/>
    </row>
    <row r="48" spans="1:168" ht="15" customHeight="1" x14ac:dyDescent="0.2">
      <c r="A48" s="33"/>
      <c r="B48" s="255" t="s">
        <v>165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55"/>
      <c r="BY48" s="255"/>
      <c r="BZ48" s="255"/>
      <c r="CA48" s="255"/>
      <c r="CB48" s="255"/>
      <c r="CC48" s="255"/>
      <c r="CD48" s="255"/>
      <c r="CE48" s="255"/>
      <c r="CF48" s="255"/>
      <c r="CG48" s="255"/>
      <c r="CH48" s="255"/>
      <c r="CI48" s="255"/>
      <c r="CJ48" s="255"/>
      <c r="CK48" s="255"/>
      <c r="CL48" s="255"/>
      <c r="CM48" s="255"/>
      <c r="CN48" s="255"/>
      <c r="CO48" s="255"/>
      <c r="CP48" s="255"/>
      <c r="CQ48" s="255"/>
      <c r="CR48" s="255"/>
      <c r="CS48" s="255"/>
      <c r="CT48" s="255"/>
      <c r="CU48" s="255"/>
      <c r="CV48" s="255"/>
      <c r="CW48" s="255"/>
      <c r="CX48" s="255"/>
      <c r="CY48" s="255"/>
      <c r="CZ48" s="255"/>
      <c r="DA48" s="255"/>
      <c r="DB48" s="255"/>
      <c r="DC48" s="255"/>
      <c r="DD48" s="255"/>
      <c r="DE48" s="255"/>
      <c r="DF48" s="255"/>
      <c r="DG48" s="255"/>
      <c r="DH48" s="255"/>
      <c r="DI48" s="255"/>
      <c r="DJ48" s="255"/>
      <c r="DK48" s="255"/>
      <c r="DL48" s="255"/>
      <c r="DM48" s="255"/>
      <c r="DN48" s="255"/>
      <c r="DO48" s="255"/>
      <c r="DP48" s="255"/>
      <c r="DQ48" s="255"/>
      <c r="DR48" s="255"/>
      <c r="DS48" s="255"/>
      <c r="DT48" s="255"/>
      <c r="DU48" s="255"/>
      <c r="DV48" s="255"/>
      <c r="DW48" s="255"/>
      <c r="DX48" s="255"/>
      <c r="DY48" s="255"/>
      <c r="DZ48" s="255"/>
      <c r="EA48" s="255"/>
      <c r="EB48" s="255"/>
      <c r="EC48" s="255"/>
      <c r="ED48" s="255"/>
      <c r="EE48" s="255"/>
      <c r="EF48" s="255"/>
      <c r="EG48" s="255"/>
      <c r="EH48" s="255"/>
      <c r="EI48" s="255"/>
      <c r="EJ48" s="255"/>
      <c r="EK48" s="255"/>
      <c r="EL48" s="255"/>
      <c r="EM48" s="255"/>
      <c r="EN48" s="255"/>
      <c r="EO48" s="255"/>
      <c r="EP48" s="255"/>
      <c r="EQ48" s="255"/>
      <c r="ER48" s="255"/>
      <c r="ES48" s="255"/>
      <c r="ET48" s="255"/>
      <c r="EU48" s="255"/>
      <c r="EV48" s="255"/>
      <c r="EW48" s="255"/>
      <c r="EX48" s="255"/>
      <c r="EY48" s="255"/>
      <c r="EZ48" s="255"/>
      <c r="FA48" s="255"/>
      <c r="FB48" s="255"/>
      <c r="FC48" s="255"/>
      <c r="FD48" s="255"/>
      <c r="FE48" s="255"/>
      <c r="FF48" s="255"/>
      <c r="FG48" s="255"/>
      <c r="FH48" s="255"/>
      <c r="FI48" s="255"/>
      <c r="FJ48" s="255"/>
      <c r="FK48" s="255"/>
      <c r="FL48" s="255"/>
    </row>
    <row r="49" spans="1:168" x14ac:dyDescent="0.2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D49" s="20"/>
      <c r="EE49" s="20"/>
      <c r="EG49" s="27"/>
      <c r="EH49" s="27"/>
      <c r="EI49" s="27"/>
      <c r="EJ49" s="27"/>
      <c r="EK49" s="27"/>
      <c r="EL49" s="27"/>
      <c r="EM49" s="27"/>
      <c r="EN49" s="27"/>
      <c r="EO49" s="11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L49" s="19"/>
    </row>
    <row r="50" spans="1:168" x14ac:dyDescent="0.2">
      <c r="A50" s="256" t="s">
        <v>88</v>
      </c>
      <c r="B50" s="257"/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8"/>
      <c r="S50" s="256" t="s">
        <v>166</v>
      </c>
      <c r="T50" s="257"/>
      <c r="U50" s="257"/>
      <c r="V50" s="257"/>
      <c r="W50" s="257"/>
      <c r="X50" s="258"/>
      <c r="Y50" s="256" t="s">
        <v>167</v>
      </c>
      <c r="Z50" s="257"/>
      <c r="AA50" s="257"/>
      <c r="AB50" s="257"/>
      <c r="AC50" s="257"/>
      <c r="AD50" s="257"/>
      <c r="AE50" s="258"/>
      <c r="AF50" s="256" t="s">
        <v>168</v>
      </c>
      <c r="AG50" s="257"/>
      <c r="AH50" s="257"/>
      <c r="AI50" s="257"/>
      <c r="AJ50" s="257"/>
      <c r="AK50" s="258"/>
      <c r="AL50" s="247" t="s">
        <v>169</v>
      </c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  <c r="AZ50" s="248"/>
      <c r="BA50" s="248"/>
      <c r="BB50" s="248"/>
      <c r="BC50" s="248"/>
      <c r="BD50" s="248"/>
      <c r="BE50" s="248"/>
      <c r="BF50" s="248"/>
      <c r="BG50" s="248"/>
      <c r="BH50" s="248"/>
      <c r="BI50" s="248"/>
      <c r="BJ50" s="248"/>
      <c r="BK50" s="248"/>
      <c r="BL50" s="248"/>
      <c r="BM50" s="248"/>
      <c r="BN50" s="248"/>
      <c r="BO50" s="248"/>
      <c r="BP50" s="248"/>
      <c r="BQ50" s="248"/>
      <c r="BR50" s="248"/>
      <c r="BS50" s="248"/>
      <c r="BT50" s="248"/>
      <c r="BU50" s="248"/>
      <c r="BV50" s="248"/>
      <c r="BW50" s="248"/>
      <c r="BX50" s="248"/>
      <c r="BY50" s="248"/>
      <c r="BZ50" s="248"/>
      <c r="CA50" s="248"/>
      <c r="CB50" s="248"/>
      <c r="CC50" s="248"/>
      <c r="CD50" s="248"/>
      <c r="CE50" s="248"/>
      <c r="CF50" s="248"/>
      <c r="CG50" s="248"/>
      <c r="CH50" s="248"/>
      <c r="CI50" s="248"/>
      <c r="CJ50" s="248"/>
      <c r="CK50" s="248"/>
      <c r="CL50" s="248"/>
      <c r="CM50" s="248"/>
      <c r="CN50" s="248"/>
      <c r="CO50" s="248"/>
      <c r="CP50" s="248"/>
      <c r="CQ50" s="248"/>
      <c r="CR50" s="248"/>
      <c r="CS50" s="248"/>
      <c r="CT50" s="248"/>
      <c r="CU50" s="248"/>
      <c r="CV50" s="248"/>
      <c r="CW50" s="248"/>
      <c r="CX50" s="248"/>
      <c r="CY50" s="248"/>
      <c r="CZ50" s="248"/>
      <c r="DA50" s="248"/>
      <c r="DB50" s="248"/>
      <c r="DC50" s="248"/>
      <c r="DD50" s="248"/>
      <c r="DE50" s="248"/>
      <c r="DF50" s="248"/>
      <c r="DG50" s="248"/>
      <c r="DH50" s="248"/>
      <c r="DI50" s="248"/>
      <c r="DJ50" s="248"/>
      <c r="DK50" s="248"/>
      <c r="DL50" s="248"/>
      <c r="DM50" s="248"/>
      <c r="DN50" s="248"/>
      <c r="DO50" s="248"/>
      <c r="DP50" s="248"/>
      <c r="DQ50" s="248"/>
      <c r="DR50" s="248"/>
      <c r="DS50" s="248"/>
      <c r="DT50" s="248"/>
      <c r="DU50" s="248"/>
      <c r="DV50" s="248"/>
      <c r="DW50" s="248"/>
      <c r="DX50" s="248"/>
      <c r="DY50" s="248"/>
      <c r="DZ50" s="248"/>
      <c r="EA50" s="248"/>
      <c r="EB50" s="248"/>
      <c r="EC50" s="248"/>
      <c r="ED50" s="248"/>
      <c r="EE50" s="248"/>
      <c r="EF50" s="248"/>
      <c r="EG50" s="248"/>
      <c r="EH50" s="248"/>
      <c r="EI50" s="248"/>
      <c r="EJ50" s="248"/>
      <c r="EK50" s="248"/>
      <c r="EL50" s="248"/>
      <c r="EM50" s="248"/>
      <c r="EN50" s="248"/>
      <c r="EO50" s="248"/>
      <c r="EP50" s="248"/>
      <c r="EQ50" s="248"/>
      <c r="ER50" s="248"/>
      <c r="ES50" s="248"/>
      <c r="ET50" s="248"/>
      <c r="EU50" s="248"/>
      <c r="EV50" s="248"/>
      <c r="EW50" s="248"/>
      <c r="EX50" s="248"/>
      <c r="EY50" s="248"/>
      <c r="EZ50" s="248"/>
      <c r="FA50" s="248"/>
      <c r="FB50" s="248"/>
      <c r="FC50" s="248"/>
      <c r="FD50" s="248"/>
      <c r="FE50" s="248"/>
      <c r="FF50" s="248"/>
      <c r="FG50" s="248"/>
      <c r="FH50" s="248"/>
      <c r="FI50" s="248"/>
      <c r="FJ50" s="248"/>
      <c r="FK50" s="249"/>
      <c r="FL50" s="19"/>
    </row>
    <row r="51" spans="1:168" x14ac:dyDescent="0.2">
      <c r="A51" s="259"/>
      <c r="B51" s="260"/>
      <c r="C51" s="260"/>
      <c r="D51" s="260"/>
      <c r="E51" s="260"/>
      <c r="F51" s="260"/>
      <c r="G51" s="260"/>
      <c r="H51" s="260"/>
      <c r="I51" s="260"/>
      <c r="J51" s="260"/>
      <c r="K51" s="260"/>
      <c r="L51" s="260"/>
      <c r="M51" s="260"/>
      <c r="N51" s="260"/>
      <c r="O51" s="260"/>
      <c r="P51" s="260"/>
      <c r="Q51" s="260"/>
      <c r="R51" s="261"/>
      <c r="S51" s="259"/>
      <c r="T51" s="260"/>
      <c r="U51" s="260"/>
      <c r="V51" s="260"/>
      <c r="W51" s="260"/>
      <c r="X51" s="261"/>
      <c r="Y51" s="259"/>
      <c r="Z51" s="260"/>
      <c r="AA51" s="260"/>
      <c r="AB51" s="260"/>
      <c r="AC51" s="260"/>
      <c r="AD51" s="260"/>
      <c r="AE51" s="261"/>
      <c r="AF51" s="259"/>
      <c r="AG51" s="260"/>
      <c r="AH51" s="260"/>
      <c r="AI51" s="260"/>
      <c r="AJ51" s="260"/>
      <c r="AK51" s="261"/>
      <c r="AL51" s="241" t="s">
        <v>170</v>
      </c>
      <c r="AM51" s="242"/>
      <c r="AN51" s="242"/>
      <c r="AO51" s="242"/>
      <c r="AP51" s="242"/>
      <c r="AQ51" s="242"/>
      <c r="AR51" s="242"/>
      <c r="AS51" s="242"/>
      <c r="AT51" s="243"/>
      <c r="AU51" s="256" t="s">
        <v>171</v>
      </c>
      <c r="AV51" s="257"/>
      <c r="AW51" s="257"/>
      <c r="AX51" s="257"/>
      <c r="AY51" s="257"/>
      <c r="AZ51" s="257"/>
      <c r="BA51" s="257"/>
      <c r="BB51" s="258"/>
      <c r="BC51" s="256" t="s">
        <v>172</v>
      </c>
      <c r="BD51" s="257"/>
      <c r="BE51" s="257"/>
      <c r="BF51" s="257"/>
      <c r="BG51" s="257"/>
      <c r="BH51" s="257"/>
      <c r="BI51" s="258"/>
      <c r="BJ51" s="256" t="s">
        <v>173</v>
      </c>
      <c r="BK51" s="257"/>
      <c r="BL51" s="257"/>
      <c r="BM51" s="257"/>
      <c r="BN51" s="257"/>
      <c r="BO51" s="257"/>
      <c r="BP51" s="257"/>
      <c r="BQ51" s="258"/>
      <c r="BR51" s="247" t="s">
        <v>174</v>
      </c>
      <c r="BS51" s="248"/>
      <c r="BT51" s="248"/>
      <c r="BU51" s="248"/>
      <c r="BV51" s="248"/>
      <c r="BW51" s="248"/>
      <c r="BX51" s="248"/>
      <c r="BY51" s="248"/>
      <c r="BZ51" s="248"/>
      <c r="CA51" s="248"/>
      <c r="CB51" s="248"/>
      <c r="CC51" s="248"/>
      <c r="CD51" s="248"/>
      <c r="CE51" s="248"/>
      <c r="CF51" s="248"/>
      <c r="CG51" s="248"/>
      <c r="CH51" s="248"/>
      <c r="CI51" s="248"/>
      <c r="CJ51" s="248"/>
      <c r="CK51" s="248"/>
      <c r="CL51" s="248"/>
      <c r="CM51" s="248"/>
      <c r="CN51" s="248"/>
      <c r="CO51" s="248"/>
      <c r="CP51" s="248"/>
      <c r="CQ51" s="248"/>
      <c r="CR51" s="248"/>
      <c r="CS51" s="248"/>
      <c r="CT51" s="248"/>
      <c r="CU51" s="248"/>
      <c r="CV51" s="248"/>
      <c r="CW51" s="249"/>
      <c r="CX51" s="256" t="s">
        <v>175</v>
      </c>
      <c r="CY51" s="257"/>
      <c r="CZ51" s="257"/>
      <c r="DA51" s="257"/>
      <c r="DB51" s="257"/>
      <c r="DC51" s="257"/>
      <c r="DD51" s="257"/>
      <c r="DE51" s="257"/>
      <c r="DF51" s="258"/>
      <c r="DG51" s="256" t="s">
        <v>176</v>
      </c>
      <c r="DH51" s="257"/>
      <c r="DI51" s="257"/>
      <c r="DJ51" s="257"/>
      <c r="DK51" s="257"/>
      <c r="DL51" s="257"/>
      <c r="DM51" s="257"/>
      <c r="DN51" s="258"/>
      <c r="DO51" s="241" t="s">
        <v>177</v>
      </c>
      <c r="DP51" s="242"/>
      <c r="DQ51" s="242"/>
      <c r="DR51" s="242"/>
      <c r="DS51" s="242"/>
      <c r="DT51" s="242"/>
      <c r="DU51" s="242"/>
      <c r="DV51" s="242"/>
      <c r="DW51" s="243"/>
      <c r="DX51" s="256" t="s">
        <v>178</v>
      </c>
      <c r="DY51" s="257"/>
      <c r="DZ51" s="257"/>
      <c r="EA51" s="257"/>
      <c r="EB51" s="257"/>
      <c r="EC51" s="257"/>
      <c r="ED51" s="257"/>
      <c r="EE51" s="258"/>
      <c r="EF51" s="268" t="s">
        <v>179</v>
      </c>
      <c r="EG51" s="269"/>
      <c r="EH51" s="269"/>
      <c r="EI51" s="269"/>
      <c r="EJ51" s="269"/>
      <c r="EK51" s="269"/>
      <c r="EL51" s="269"/>
      <c r="EM51" s="269"/>
      <c r="EN51" s="269"/>
      <c r="EO51" s="269"/>
      <c r="EP51" s="269"/>
      <c r="EQ51" s="269"/>
      <c r="ER51" s="269"/>
      <c r="ES51" s="269"/>
      <c r="ET51" s="269"/>
      <c r="EU51" s="269"/>
      <c r="EV51" s="269"/>
      <c r="EW51" s="269"/>
      <c r="EX51" s="269"/>
      <c r="EY51" s="269"/>
      <c r="EZ51" s="269"/>
      <c r="FA51" s="269"/>
      <c r="FB51" s="269"/>
      <c r="FC51" s="269"/>
      <c r="FD51" s="269"/>
      <c r="FE51" s="269"/>
      <c r="FF51" s="269"/>
      <c r="FG51" s="269"/>
      <c r="FH51" s="269"/>
      <c r="FI51" s="269"/>
      <c r="FJ51" s="269"/>
      <c r="FK51" s="270"/>
      <c r="FL51" s="19"/>
    </row>
    <row r="52" spans="1:168" x14ac:dyDescent="0.2">
      <c r="A52" s="259"/>
      <c r="B52" s="260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1"/>
      <c r="S52" s="259"/>
      <c r="T52" s="260"/>
      <c r="U52" s="260"/>
      <c r="V52" s="260"/>
      <c r="W52" s="260"/>
      <c r="X52" s="261"/>
      <c r="Y52" s="259"/>
      <c r="Z52" s="260"/>
      <c r="AA52" s="260"/>
      <c r="AB52" s="260"/>
      <c r="AC52" s="260"/>
      <c r="AD52" s="260"/>
      <c r="AE52" s="261"/>
      <c r="AF52" s="259"/>
      <c r="AG52" s="260"/>
      <c r="AH52" s="260"/>
      <c r="AI52" s="260"/>
      <c r="AJ52" s="260"/>
      <c r="AK52" s="261"/>
      <c r="AL52" s="265"/>
      <c r="AM52" s="266"/>
      <c r="AN52" s="266"/>
      <c r="AO52" s="266"/>
      <c r="AP52" s="266"/>
      <c r="AQ52" s="266"/>
      <c r="AR52" s="266"/>
      <c r="AS52" s="266"/>
      <c r="AT52" s="267"/>
      <c r="AU52" s="259"/>
      <c r="AV52" s="260"/>
      <c r="AW52" s="260"/>
      <c r="AX52" s="260"/>
      <c r="AY52" s="260"/>
      <c r="AZ52" s="260"/>
      <c r="BA52" s="260"/>
      <c r="BB52" s="261"/>
      <c r="BC52" s="259"/>
      <c r="BD52" s="260"/>
      <c r="BE52" s="260"/>
      <c r="BF52" s="260"/>
      <c r="BG52" s="260"/>
      <c r="BH52" s="260"/>
      <c r="BI52" s="261"/>
      <c r="BJ52" s="259"/>
      <c r="BK52" s="260"/>
      <c r="BL52" s="260"/>
      <c r="BM52" s="260"/>
      <c r="BN52" s="260"/>
      <c r="BO52" s="260"/>
      <c r="BP52" s="260"/>
      <c r="BQ52" s="261"/>
      <c r="BR52" s="247" t="s">
        <v>180</v>
      </c>
      <c r="BS52" s="248"/>
      <c r="BT52" s="248"/>
      <c r="BU52" s="248"/>
      <c r="BV52" s="248"/>
      <c r="BW52" s="248"/>
      <c r="BX52" s="248"/>
      <c r="BY52" s="248"/>
      <c r="BZ52" s="248"/>
      <c r="CA52" s="248"/>
      <c r="CB52" s="248"/>
      <c r="CC52" s="248"/>
      <c r="CD52" s="248"/>
      <c r="CE52" s="248"/>
      <c r="CF52" s="248"/>
      <c r="CG52" s="248"/>
      <c r="CH52" s="248"/>
      <c r="CI52" s="248"/>
      <c r="CJ52" s="248"/>
      <c r="CK52" s="248"/>
      <c r="CL52" s="248"/>
      <c r="CM52" s="248"/>
      <c r="CN52" s="248"/>
      <c r="CO52" s="248"/>
      <c r="CP52" s="248"/>
      <c r="CQ52" s="248"/>
      <c r="CR52" s="248"/>
      <c r="CS52" s="248"/>
      <c r="CT52" s="248"/>
      <c r="CU52" s="248"/>
      <c r="CV52" s="248"/>
      <c r="CW52" s="249"/>
      <c r="CX52" s="259"/>
      <c r="CY52" s="260"/>
      <c r="CZ52" s="260"/>
      <c r="DA52" s="260"/>
      <c r="DB52" s="260"/>
      <c r="DC52" s="260"/>
      <c r="DD52" s="260"/>
      <c r="DE52" s="260"/>
      <c r="DF52" s="261"/>
      <c r="DG52" s="259"/>
      <c r="DH52" s="260"/>
      <c r="DI52" s="260"/>
      <c r="DJ52" s="260"/>
      <c r="DK52" s="260"/>
      <c r="DL52" s="260"/>
      <c r="DM52" s="260"/>
      <c r="DN52" s="261"/>
      <c r="DO52" s="265"/>
      <c r="DP52" s="266"/>
      <c r="DQ52" s="266"/>
      <c r="DR52" s="266"/>
      <c r="DS52" s="266"/>
      <c r="DT52" s="266"/>
      <c r="DU52" s="266"/>
      <c r="DV52" s="266"/>
      <c r="DW52" s="267"/>
      <c r="DX52" s="259"/>
      <c r="DY52" s="260"/>
      <c r="DZ52" s="260"/>
      <c r="EA52" s="260"/>
      <c r="EB52" s="260"/>
      <c r="EC52" s="260"/>
      <c r="ED52" s="260"/>
      <c r="EE52" s="261"/>
      <c r="EF52" s="241" t="s">
        <v>181</v>
      </c>
      <c r="EG52" s="242"/>
      <c r="EH52" s="242"/>
      <c r="EI52" s="242"/>
      <c r="EJ52" s="242"/>
      <c r="EK52" s="242"/>
      <c r="EL52" s="242"/>
      <c r="EM52" s="243"/>
      <c r="EN52" s="241" t="s">
        <v>178</v>
      </c>
      <c r="EO52" s="242"/>
      <c r="EP52" s="242"/>
      <c r="EQ52" s="242"/>
      <c r="ER52" s="242"/>
      <c r="ES52" s="242"/>
      <c r="ET52" s="242"/>
      <c r="EU52" s="243"/>
      <c r="EV52" s="241" t="s">
        <v>182</v>
      </c>
      <c r="EW52" s="242"/>
      <c r="EX52" s="242"/>
      <c r="EY52" s="242"/>
      <c r="EZ52" s="242"/>
      <c r="FA52" s="242"/>
      <c r="FB52" s="242"/>
      <c r="FC52" s="243"/>
      <c r="FD52" s="241" t="s">
        <v>183</v>
      </c>
      <c r="FE52" s="242"/>
      <c r="FF52" s="242"/>
      <c r="FG52" s="242"/>
      <c r="FH52" s="242"/>
      <c r="FI52" s="242"/>
      <c r="FJ52" s="242"/>
      <c r="FK52" s="243"/>
      <c r="FL52" s="19"/>
    </row>
    <row r="53" spans="1:168" ht="198" customHeight="1" x14ac:dyDescent="0.2">
      <c r="A53" s="262"/>
      <c r="B53" s="263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4"/>
      <c r="S53" s="262"/>
      <c r="T53" s="263"/>
      <c r="U53" s="263"/>
      <c r="V53" s="263"/>
      <c r="W53" s="263"/>
      <c r="X53" s="264"/>
      <c r="Y53" s="262"/>
      <c r="Z53" s="263"/>
      <c r="AA53" s="263"/>
      <c r="AB53" s="263"/>
      <c r="AC53" s="263"/>
      <c r="AD53" s="263"/>
      <c r="AE53" s="264"/>
      <c r="AF53" s="262"/>
      <c r="AG53" s="263"/>
      <c r="AH53" s="263"/>
      <c r="AI53" s="263"/>
      <c r="AJ53" s="263"/>
      <c r="AK53" s="264"/>
      <c r="AL53" s="244"/>
      <c r="AM53" s="245"/>
      <c r="AN53" s="245"/>
      <c r="AO53" s="245"/>
      <c r="AP53" s="245"/>
      <c r="AQ53" s="245"/>
      <c r="AR53" s="245"/>
      <c r="AS53" s="245"/>
      <c r="AT53" s="246"/>
      <c r="AU53" s="262"/>
      <c r="AV53" s="263"/>
      <c r="AW53" s="263"/>
      <c r="AX53" s="263"/>
      <c r="AY53" s="263"/>
      <c r="AZ53" s="263"/>
      <c r="BA53" s="263"/>
      <c r="BB53" s="264"/>
      <c r="BC53" s="262"/>
      <c r="BD53" s="263"/>
      <c r="BE53" s="263"/>
      <c r="BF53" s="263"/>
      <c r="BG53" s="263"/>
      <c r="BH53" s="263"/>
      <c r="BI53" s="264"/>
      <c r="BJ53" s="262"/>
      <c r="BK53" s="263"/>
      <c r="BL53" s="263"/>
      <c r="BM53" s="263"/>
      <c r="BN53" s="263"/>
      <c r="BO53" s="263"/>
      <c r="BP53" s="263"/>
      <c r="BQ53" s="264"/>
      <c r="BR53" s="247" t="s">
        <v>184</v>
      </c>
      <c r="BS53" s="248"/>
      <c r="BT53" s="248"/>
      <c r="BU53" s="248"/>
      <c r="BV53" s="248"/>
      <c r="BW53" s="248"/>
      <c r="BX53" s="248"/>
      <c r="BY53" s="249"/>
      <c r="BZ53" s="247" t="s">
        <v>185</v>
      </c>
      <c r="CA53" s="248"/>
      <c r="CB53" s="248"/>
      <c r="CC53" s="248"/>
      <c r="CD53" s="248"/>
      <c r="CE53" s="248"/>
      <c r="CF53" s="248"/>
      <c r="CG53" s="249"/>
      <c r="CH53" s="247" t="s">
        <v>186</v>
      </c>
      <c r="CI53" s="248"/>
      <c r="CJ53" s="248"/>
      <c r="CK53" s="248"/>
      <c r="CL53" s="248"/>
      <c r="CM53" s="248"/>
      <c r="CN53" s="248"/>
      <c r="CO53" s="249"/>
      <c r="CP53" s="247" t="s">
        <v>187</v>
      </c>
      <c r="CQ53" s="248"/>
      <c r="CR53" s="248"/>
      <c r="CS53" s="248"/>
      <c r="CT53" s="248"/>
      <c r="CU53" s="248"/>
      <c r="CV53" s="248"/>
      <c r="CW53" s="249"/>
      <c r="CX53" s="262"/>
      <c r="CY53" s="263"/>
      <c r="CZ53" s="263"/>
      <c r="DA53" s="263"/>
      <c r="DB53" s="263"/>
      <c r="DC53" s="263"/>
      <c r="DD53" s="263"/>
      <c r="DE53" s="263"/>
      <c r="DF53" s="264"/>
      <c r="DG53" s="262"/>
      <c r="DH53" s="263"/>
      <c r="DI53" s="263"/>
      <c r="DJ53" s="263"/>
      <c r="DK53" s="263"/>
      <c r="DL53" s="263"/>
      <c r="DM53" s="263"/>
      <c r="DN53" s="264"/>
      <c r="DO53" s="244"/>
      <c r="DP53" s="245"/>
      <c r="DQ53" s="245"/>
      <c r="DR53" s="245"/>
      <c r="DS53" s="245"/>
      <c r="DT53" s="245"/>
      <c r="DU53" s="245"/>
      <c r="DV53" s="245"/>
      <c r="DW53" s="246"/>
      <c r="DX53" s="262"/>
      <c r="DY53" s="263"/>
      <c r="DZ53" s="263"/>
      <c r="EA53" s="263"/>
      <c r="EB53" s="263"/>
      <c r="EC53" s="263"/>
      <c r="ED53" s="263"/>
      <c r="EE53" s="264"/>
      <c r="EF53" s="244"/>
      <c r="EG53" s="245"/>
      <c r="EH53" s="245"/>
      <c r="EI53" s="245"/>
      <c r="EJ53" s="245"/>
      <c r="EK53" s="245"/>
      <c r="EL53" s="245"/>
      <c r="EM53" s="246"/>
      <c r="EN53" s="244"/>
      <c r="EO53" s="245"/>
      <c r="EP53" s="245"/>
      <c r="EQ53" s="245"/>
      <c r="ER53" s="245"/>
      <c r="ES53" s="245"/>
      <c r="ET53" s="245"/>
      <c r="EU53" s="246"/>
      <c r="EV53" s="244"/>
      <c r="EW53" s="245"/>
      <c r="EX53" s="245"/>
      <c r="EY53" s="245"/>
      <c r="EZ53" s="245"/>
      <c r="FA53" s="245"/>
      <c r="FB53" s="245"/>
      <c r="FC53" s="246"/>
      <c r="FD53" s="244"/>
      <c r="FE53" s="245"/>
      <c r="FF53" s="245"/>
      <c r="FG53" s="245"/>
      <c r="FH53" s="245"/>
      <c r="FI53" s="245"/>
      <c r="FJ53" s="245"/>
      <c r="FK53" s="246"/>
      <c r="FL53" s="19"/>
    </row>
    <row r="54" spans="1:168" x14ac:dyDescent="0.2">
      <c r="A54" s="185">
        <v>1</v>
      </c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186"/>
      <c r="Q54" s="186"/>
      <c r="R54" s="187"/>
      <c r="S54" s="188">
        <v>2</v>
      </c>
      <c r="T54" s="189"/>
      <c r="U54" s="189"/>
      <c r="V54" s="189"/>
      <c r="W54" s="189"/>
      <c r="X54" s="190"/>
      <c r="Y54" s="188">
        <v>3</v>
      </c>
      <c r="Z54" s="189"/>
      <c r="AA54" s="189"/>
      <c r="AB54" s="189"/>
      <c r="AC54" s="189"/>
      <c r="AD54" s="189"/>
      <c r="AE54" s="190"/>
      <c r="AF54" s="188">
        <v>4</v>
      </c>
      <c r="AG54" s="189"/>
      <c r="AH54" s="189"/>
      <c r="AI54" s="189"/>
      <c r="AJ54" s="189"/>
      <c r="AK54" s="190"/>
      <c r="AL54" s="232">
        <v>5</v>
      </c>
      <c r="AM54" s="233"/>
      <c r="AN54" s="233"/>
      <c r="AO54" s="233"/>
      <c r="AP54" s="233"/>
      <c r="AQ54" s="233"/>
      <c r="AR54" s="233"/>
      <c r="AS54" s="233"/>
      <c r="AT54" s="234"/>
      <c r="AU54" s="188">
        <v>6</v>
      </c>
      <c r="AV54" s="189"/>
      <c r="AW54" s="189"/>
      <c r="AX54" s="189"/>
      <c r="AY54" s="189"/>
      <c r="AZ54" s="189"/>
      <c r="BA54" s="189"/>
      <c r="BB54" s="190"/>
      <c r="BC54" s="188">
        <v>7</v>
      </c>
      <c r="BD54" s="189"/>
      <c r="BE54" s="189"/>
      <c r="BF54" s="189"/>
      <c r="BG54" s="189"/>
      <c r="BH54" s="189"/>
      <c r="BI54" s="190"/>
      <c r="BJ54" s="188">
        <v>8</v>
      </c>
      <c r="BK54" s="189"/>
      <c r="BL54" s="189"/>
      <c r="BM54" s="189"/>
      <c r="BN54" s="189"/>
      <c r="BO54" s="189"/>
      <c r="BP54" s="189"/>
      <c r="BQ54" s="190"/>
      <c r="BR54" s="188">
        <v>9</v>
      </c>
      <c r="BS54" s="189"/>
      <c r="BT54" s="189"/>
      <c r="BU54" s="189"/>
      <c r="BV54" s="189"/>
      <c r="BW54" s="189"/>
      <c r="BX54" s="189"/>
      <c r="BY54" s="190"/>
      <c r="BZ54" s="188">
        <v>10</v>
      </c>
      <c r="CA54" s="189"/>
      <c r="CB54" s="189"/>
      <c r="CC54" s="189"/>
      <c r="CD54" s="189"/>
      <c r="CE54" s="189"/>
      <c r="CF54" s="189"/>
      <c r="CG54" s="190"/>
      <c r="CH54" s="188">
        <v>11</v>
      </c>
      <c r="CI54" s="189"/>
      <c r="CJ54" s="189"/>
      <c r="CK54" s="189"/>
      <c r="CL54" s="189"/>
      <c r="CM54" s="189"/>
      <c r="CN54" s="189"/>
      <c r="CO54" s="190"/>
      <c r="CP54" s="188">
        <v>12</v>
      </c>
      <c r="CQ54" s="189"/>
      <c r="CR54" s="189"/>
      <c r="CS54" s="189"/>
      <c r="CT54" s="189"/>
      <c r="CU54" s="189"/>
      <c r="CV54" s="189"/>
      <c r="CW54" s="190"/>
      <c r="CX54" s="188">
        <v>13</v>
      </c>
      <c r="CY54" s="189"/>
      <c r="CZ54" s="189"/>
      <c r="DA54" s="189"/>
      <c r="DB54" s="189"/>
      <c r="DC54" s="189"/>
      <c r="DD54" s="189"/>
      <c r="DE54" s="189"/>
      <c r="DF54" s="190"/>
      <c r="DG54" s="188">
        <v>14</v>
      </c>
      <c r="DH54" s="189"/>
      <c r="DI54" s="189"/>
      <c r="DJ54" s="189"/>
      <c r="DK54" s="189"/>
      <c r="DL54" s="189"/>
      <c r="DM54" s="189"/>
      <c r="DN54" s="190"/>
      <c r="DO54" s="232">
        <v>15</v>
      </c>
      <c r="DP54" s="233"/>
      <c r="DQ54" s="233"/>
      <c r="DR54" s="233"/>
      <c r="DS54" s="233"/>
      <c r="DT54" s="233"/>
      <c r="DU54" s="233"/>
      <c r="DV54" s="233"/>
      <c r="DW54" s="234"/>
      <c r="DX54" s="188">
        <v>16</v>
      </c>
      <c r="DY54" s="189"/>
      <c r="DZ54" s="189"/>
      <c r="EA54" s="189"/>
      <c r="EB54" s="189"/>
      <c r="EC54" s="189"/>
      <c r="ED54" s="189"/>
      <c r="EE54" s="190"/>
      <c r="EF54" s="232">
        <v>17</v>
      </c>
      <c r="EG54" s="233"/>
      <c r="EH54" s="233"/>
      <c r="EI54" s="233"/>
      <c r="EJ54" s="233"/>
      <c r="EK54" s="233"/>
      <c r="EL54" s="233"/>
      <c r="EM54" s="234"/>
      <c r="EN54" s="232">
        <v>18</v>
      </c>
      <c r="EO54" s="233"/>
      <c r="EP54" s="233"/>
      <c r="EQ54" s="233"/>
      <c r="ER54" s="233"/>
      <c r="ES54" s="233"/>
      <c r="ET54" s="233"/>
      <c r="EU54" s="234"/>
      <c r="EV54" s="232">
        <v>19</v>
      </c>
      <c r="EW54" s="233"/>
      <c r="EX54" s="233"/>
      <c r="EY54" s="233"/>
      <c r="EZ54" s="233"/>
      <c r="FA54" s="233"/>
      <c r="FB54" s="233"/>
      <c r="FC54" s="234"/>
      <c r="FD54" s="232">
        <v>20</v>
      </c>
      <c r="FE54" s="233"/>
      <c r="FF54" s="233"/>
      <c r="FG54" s="233"/>
      <c r="FH54" s="233"/>
      <c r="FI54" s="233"/>
      <c r="FJ54" s="233"/>
      <c r="FK54" s="234"/>
      <c r="FL54" s="19"/>
    </row>
    <row r="55" spans="1:168" ht="53.25" customHeight="1" x14ac:dyDescent="0.2">
      <c r="A55" s="163" t="s">
        <v>188</v>
      </c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5"/>
      <c r="S55" s="169" t="s">
        <v>96</v>
      </c>
      <c r="T55" s="170"/>
      <c r="U55" s="170"/>
      <c r="V55" s="170"/>
      <c r="W55" s="170"/>
      <c r="X55" s="171"/>
      <c r="Y55" s="235">
        <f t="shared" ref="Y55:Y68" si="1">AL55+BC55+DO55</f>
        <v>30227144.059999999</v>
      </c>
      <c r="Z55" s="235"/>
      <c r="AA55" s="235"/>
      <c r="AB55" s="235"/>
      <c r="AC55" s="235"/>
      <c r="AD55" s="235"/>
      <c r="AE55" s="235"/>
      <c r="AF55" s="235">
        <f>(Y55/Y87)*100</f>
        <v>55.339309145303062</v>
      </c>
      <c r="AG55" s="235"/>
      <c r="AH55" s="235"/>
      <c r="AI55" s="235"/>
      <c r="AJ55" s="235"/>
      <c r="AK55" s="235"/>
      <c r="AL55" s="235">
        <v>29312715.68</v>
      </c>
      <c r="AM55" s="235"/>
      <c r="AN55" s="235"/>
      <c r="AO55" s="235"/>
      <c r="AP55" s="235"/>
      <c r="AQ55" s="235"/>
      <c r="AR55" s="235"/>
      <c r="AS55" s="235"/>
      <c r="AT55" s="235"/>
      <c r="AU55" s="235">
        <f t="shared" ref="AU55:AU64" si="2">(AL55/Y55)*100</f>
        <v>96.974810527303262</v>
      </c>
      <c r="AV55" s="235"/>
      <c r="AW55" s="235"/>
      <c r="AX55" s="235"/>
      <c r="AY55" s="235"/>
      <c r="AZ55" s="235"/>
      <c r="BA55" s="235"/>
      <c r="BB55" s="235"/>
      <c r="BC55" s="236"/>
      <c r="BD55" s="236"/>
      <c r="BE55" s="236"/>
      <c r="BF55" s="236"/>
      <c r="BG55" s="236"/>
      <c r="BH55" s="236"/>
      <c r="BI55" s="236"/>
      <c r="BJ55" s="235"/>
      <c r="BK55" s="235"/>
      <c r="BL55" s="235"/>
      <c r="BM55" s="235"/>
      <c r="BN55" s="235"/>
      <c r="BO55" s="235"/>
      <c r="BP55" s="235"/>
      <c r="BQ55" s="235"/>
      <c r="BR55" s="235"/>
      <c r="BS55" s="235"/>
      <c r="BT55" s="235"/>
      <c r="BU55" s="235"/>
      <c r="BV55" s="235"/>
      <c r="BW55" s="235"/>
      <c r="BX55" s="235"/>
      <c r="BY55" s="235"/>
      <c r="BZ55" s="236"/>
      <c r="CA55" s="236"/>
      <c r="CB55" s="236"/>
      <c r="CC55" s="236"/>
      <c r="CD55" s="236"/>
      <c r="CE55" s="236"/>
      <c r="CF55" s="236"/>
      <c r="CG55" s="236"/>
      <c r="CH55" s="235"/>
      <c r="CI55" s="235"/>
      <c r="CJ55" s="235"/>
      <c r="CK55" s="235"/>
      <c r="CL55" s="235"/>
      <c r="CM55" s="235"/>
      <c r="CN55" s="235"/>
      <c r="CO55" s="235"/>
      <c r="CP55" s="235"/>
      <c r="CQ55" s="235"/>
      <c r="CR55" s="235"/>
      <c r="CS55" s="235"/>
      <c r="CT55" s="235"/>
      <c r="CU55" s="235"/>
      <c r="CV55" s="235"/>
      <c r="CW55" s="235"/>
      <c r="CX55" s="235"/>
      <c r="CY55" s="235"/>
      <c r="CZ55" s="235"/>
      <c r="DA55" s="235"/>
      <c r="DB55" s="235"/>
      <c r="DC55" s="235"/>
      <c r="DD55" s="235"/>
      <c r="DE55" s="235"/>
      <c r="DF55" s="235"/>
      <c r="DG55" s="235"/>
      <c r="DH55" s="235"/>
      <c r="DI55" s="235"/>
      <c r="DJ55" s="235"/>
      <c r="DK55" s="235"/>
      <c r="DL55" s="235"/>
      <c r="DM55" s="235"/>
      <c r="DN55" s="235"/>
      <c r="DO55" s="235">
        <v>914428.38</v>
      </c>
      <c r="DP55" s="235"/>
      <c r="DQ55" s="235"/>
      <c r="DR55" s="235"/>
      <c r="DS55" s="235"/>
      <c r="DT55" s="235"/>
      <c r="DU55" s="235"/>
      <c r="DV55" s="235"/>
      <c r="DW55" s="235"/>
      <c r="DX55" s="235">
        <f t="shared" ref="DX55:DX68" si="3">(DO55/Y55)*100</f>
        <v>3.0251894726967472</v>
      </c>
      <c r="DY55" s="235"/>
      <c r="DZ55" s="235"/>
      <c r="EA55" s="235"/>
      <c r="EB55" s="235"/>
      <c r="EC55" s="235"/>
      <c r="ED55" s="235"/>
      <c r="EE55" s="235"/>
      <c r="EF55" s="236">
        <v>914428.38</v>
      </c>
      <c r="EG55" s="236"/>
      <c r="EH55" s="236"/>
      <c r="EI55" s="236"/>
      <c r="EJ55" s="236"/>
      <c r="EK55" s="236"/>
      <c r="EL55" s="236"/>
      <c r="EM55" s="236"/>
      <c r="EN55" s="237">
        <v>3.03</v>
      </c>
      <c r="EO55" s="238"/>
      <c r="EP55" s="238"/>
      <c r="EQ55" s="238"/>
      <c r="ER55" s="238"/>
      <c r="ES55" s="238"/>
      <c r="ET55" s="238"/>
      <c r="EU55" s="239"/>
      <c r="EV55" s="237"/>
      <c r="EW55" s="238"/>
      <c r="EX55" s="238"/>
      <c r="EY55" s="238"/>
      <c r="EZ55" s="238"/>
      <c r="FA55" s="238"/>
      <c r="FB55" s="238"/>
      <c r="FC55" s="239"/>
      <c r="FD55" s="237"/>
      <c r="FE55" s="238"/>
      <c r="FF55" s="238"/>
      <c r="FG55" s="238"/>
      <c r="FH55" s="238"/>
      <c r="FI55" s="238"/>
      <c r="FJ55" s="238"/>
      <c r="FK55" s="240"/>
      <c r="FL55" s="19"/>
    </row>
    <row r="56" spans="1:168" ht="53.25" customHeight="1" x14ac:dyDescent="0.2">
      <c r="A56" s="163" t="s">
        <v>189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5"/>
      <c r="S56" s="160" t="s">
        <v>98</v>
      </c>
      <c r="T56" s="161"/>
      <c r="U56" s="161"/>
      <c r="V56" s="161"/>
      <c r="W56" s="161"/>
      <c r="X56" s="162"/>
      <c r="Y56" s="231">
        <f t="shared" si="1"/>
        <v>9080026.0999999996</v>
      </c>
      <c r="Z56" s="231"/>
      <c r="AA56" s="231"/>
      <c r="AB56" s="231"/>
      <c r="AC56" s="231"/>
      <c r="AD56" s="231"/>
      <c r="AE56" s="231"/>
      <c r="AF56" s="231">
        <f>(Y56/Y87)*100</f>
        <v>16.623547709234707</v>
      </c>
      <c r="AG56" s="231"/>
      <c r="AH56" s="231"/>
      <c r="AI56" s="231"/>
      <c r="AJ56" s="231"/>
      <c r="AK56" s="231"/>
      <c r="AL56" s="231">
        <v>8809471.5</v>
      </c>
      <c r="AM56" s="231"/>
      <c r="AN56" s="231"/>
      <c r="AO56" s="231"/>
      <c r="AP56" s="231"/>
      <c r="AQ56" s="231"/>
      <c r="AR56" s="231"/>
      <c r="AS56" s="231"/>
      <c r="AT56" s="231"/>
      <c r="AU56" s="231">
        <f t="shared" si="2"/>
        <v>97.020332353449959</v>
      </c>
      <c r="AV56" s="231"/>
      <c r="AW56" s="231"/>
      <c r="AX56" s="231"/>
      <c r="AY56" s="231"/>
      <c r="AZ56" s="231"/>
      <c r="BA56" s="231"/>
      <c r="BB56" s="231"/>
      <c r="BC56" s="230"/>
      <c r="BD56" s="230"/>
      <c r="BE56" s="230"/>
      <c r="BF56" s="230"/>
      <c r="BG56" s="230"/>
      <c r="BH56" s="230"/>
      <c r="BI56" s="230"/>
      <c r="BJ56" s="231"/>
      <c r="BK56" s="231"/>
      <c r="BL56" s="231"/>
      <c r="BM56" s="231"/>
      <c r="BN56" s="231"/>
      <c r="BO56" s="231"/>
      <c r="BP56" s="231"/>
      <c r="BQ56" s="231"/>
      <c r="BR56" s="231"/>
      <c r="BS56" s="231"/>
      <c r="BT56" s="231"/>
      <c r="BU56" s="231"/>
      <c r="BV56" s="231"/>
      <c r="BW56" s="231"/>
      <c r="BX56" s="231"/>
      <c r="BY56" s="231"/>
      <c r="BZ56" s="230"/>
      <c r="CA56" s="230"/>
      <c r="CB56" s="230"/>
      <c r="CC56" s="230"/>
      <c r="CD56" s="230"/>
      <c r="CE56" s="230"/>
      <c r="CF56" s="230"/>
      <c r="CG56" s="230"/>
      <c r="CH56" s="231"/>
      <c r="CI56" s="231"/>
      <c r="CJ56" s="231"/>
      <c r="CK56" s="231"/>
      <c r="CL56" s="231"/>
      <c r="CM56" s="231"/>
      <c r="CN56" s="231"/>
      <c r="CO56" s="231"/>
      <c r="CP56" s="231"/>
      <c r="CQ56" s="231"/>
      <c r="CR56" s="231"/>
      <c r="CS56" s="231"/>
      <c r="CT56" s="231"/>
      <c r="CU56" s="231"/>
      <c r="CV56" s="231"/>
      <c r="CW56" s="231"/>
      <c r="CX56" s="231"/>
      <c r="CY56" s="231"/>
      <c r="CZ56" s="231"/>
      <c r="DA56" s="231"/>
      <c r="DB56" s="231"/>
      <c r="DC56" s="231"/>
      <c r="DD56" s="231"/>
      <c r="DE56" s="231"/>
      <c r="DF56" s="231"/>
      <c r="DG56" s="231"/>
      <c r="DH56" s="231"/>
      <c r="DI56" s="231"/>
      <c r="DJ56" s="231"/>
      <c r="DK56" s="231"/>
      <c r="DL56" s="231"/>
      <c r="DM56" s="231"/>
      <c r="DN56" s="231"/>
      <c r="DO56" s="231">
        <v>270554.59999999998</v>
      </c>
      <c r="DP56" s="231"/>
      <c r="DQ56" s="231"/>
      <c r="DR56" s="231"/>
      <c r="DS56" s="231"/>
      <c r="DT56" s="231"/>
      <c r="DU56" s="231"/>
      <c r="DV56" s="231"/>
      <c r="DW56" s="231"/>
      <c r="DX56" s="231">
        <f t="shared" si="3"/>
        <v>2.9796676465500465</v>
      </c>
      <c r="DY56" s="231"/>
      <c r="DZ56" s="231"/>
      <c r="EA56" s="231"/>
      <c r="EB56" s="231"/>
      <c r="EC56" s="231"/>
      <c r="ED56" s="231"/>
      <c r="EE56" s="231"/>
      <c r="EF56" s="230">
        <v>270554.59999999998</v>
      </c>
      <c r="EG56" s="230"/>
      <c r="EH56" s="230"/>
      <c r="EI56" s="230"/>
      <c r="EJ56" s="230"/>
      <c r="EK56" s="230"/>
      <c r="EL56" s="230"/>
      <c r="EM56" s="230"/>
      <c r="EN56" s="218">
        <v>2.98</v>
      </c>
      <c r="EO56" s="219"/>
      <c r="EP56" s="219"/>
      <c r="EQ56" s="219"/>
      <c r="ER56" s="219"/>
      <c r="ES56" s="219"/>
      <c r="ET56" s="219"/>
      <c r="EU56" s="220"/>
      <c r="EV56" s="218"/>
      <c r="EW56" s="219"/>
      <c r="EX56" s="219"/>
      <c r="EY56" s="219"/>
      <c r="EZ56" s="219"/>
      <c r="FA56" s="219"/>
      <c r="FB56" s="219"/>
      <c r="FC56" s="220"/>
      <c r="FD56" s="218"/>
      <c r="FE56" s="219"/>
      <c r="FF56" s="219"/>
      <c r="FG56" s="219"/>
      <c r="FH56" s="219"/>
      <c r="FI56" s="219"/>
      <c r="FJ56" s="219"/>
      <c r="FK56" s="221"/>
      <c r="FL56" s="19"/>
    </row>
    <row r="57" spans="1:168" ht="42" customHeight="1" x14ac:dyDescent="0.2">
      <c r="A57" s="163" t="s">
        <v>190</v>
      </c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5"/>
      <c r="S57" s="160" t="s">
        <v>100</v>
      </c>
      <c r="T57" s="161"/>
      <c r="U57" s="161"/>
      <c r="V57" s="161"/>
      <c r="W57" s="161"/>
      <c r="X57" s="162"/>
      <c r="Y57" s="231">
        <f t="shared" si="1"/>
        <v>15084657.75</v>
      </c>
      <c r="Z57" s="231"/>
      <c r="AA57" s="231"/>
      <c r="AB57" s="231"/>
      <c r="AC57" s="231"/>
      <c r="AD57" s="231"/>
      <c r="AE57" s="231"/>
      <c r="AF57" s="231">
        <f>(Y57/Y87)*100</f>
        <v>27.616718831304027</v>
      </c>
      <c r="AG57" s="231"/>
      <c r="AH57" s="231"/>
      <c r="AI57" s="231"/>
      <c r="AJ57" s="231"/>
      <c r="AK57" s="231"/>
      <c r="AL57" s="231">
        <v>11319677.02</v>
      </c>
      <c r="AM57" s="231"/>
      <c r="AN57" s="231"/>
      <c r="AO57" s="231"/>
      <c r="AP57" s="231"/>
      <c r="AQ57" s="231"/>
      <c r="AR57" s="231"/>
      <c r="AS57" s="231"/>
      <c r="AT57" s="231"/>
      <c r="AU57" s="231">
        <f t="shared" si="2"/>
        <v>75.04099335631264</v>
      </c>
      <c r="AV57" s="231"/>
      <c r="AW57" s="231"/>
      <c r="AX57" s="231"/>
      <c r="AY57" s="231"/>
      <c r="AZ57" s="231"/>
      <c r="BA57" s="231"/>
      <c r="BB57" s="231"/>
      <c r="BC57" s="230">
        <v>2068600</v>
      </c>
      <c r="BD57" s="230"/>
      <c r="BE57" s="230"/>
      <c r="BF57" s="230"/>
      <c r="BG57" s="230"/>
      <c r="BH57" s="230"/>
      <c r="BI57" s="230"/>
      <c r="BJ57" s="231">
        <f>(BC57/Y57)*100</f>
        <v>13.713271022009103</v>
      </c>
      <c r="BK57" s="231"/>
      <c r="BL57" s="231"/>
      <c r="BM57" s="231"/>
      <c r="BN57" s="231"/>
      <c r="BO57" s="231"/>
      <c r="BP57" s="231"/>
      <c r="BQ57" s="231"/>
      <c r="BR57" s="231"/>
      <c r="BS57" s="231"/>
      <c r="BT57" s="231"/>
      <c r="BU57" s="231"/>
      <c r="BV57" s="231"/>
      <c r="BW57" s="231"/>
      <c r="BX57" s="231"/>
      <c r="BY57" s="231"/>
      <c r="BZ57" s="230"/>
      <c r="CA57" s="230"/>
      <c r="CB57" s="230"/>
      <c r="CC57" s="230"/>
      <c r="CD57" s="230"/>
      <c r="CE57" s="230"/>
      <c r="CF57" s="230"/>
      <c r="CG57" s="230"/>
      <c r="CH57" s="231"/>
      <c r="CI57" s="231"/>
      <c r="CJ57" s="231"/>
      <c r="CK57" s="231"/>
      <c r="CL57" s="231"/>
      <c r="CM57" s="231"/>
      <c r="CN57" s="231"/>
      <c r="CO57" s="231"/>
      <c r="CP57" s="231"/>
      <c r="CQ57" s="231"/>
      <c r="CR57" s="231"/>
      <c r="CS57" s="231"/>
      <c r="CT57" s="231"/>
      <c r="CU57" s="231"/>
      <c r="CV57" s="231"/>
      <c r="CW57" s="231"/>
      <c r="CX57" s="231"/>
      <c r="CY57" s="231"/>
      <c r="CZ57" s="231"/>
      <c r="DA57" s="231"/>
      <c r="DB57" s="231"/>
      <c r="DC57" s="231"/>
      <c r="DD57" s="231"/>
      <c r="DE57" s="231"/>
      <c r="DF57" s="231"/>
      <c r="DG57" s="231"/>
      <c r="DH57" s="231"/>
      <c r="DI57" s="231"/>
      <c r="DJ57" s="231"/>
      <c r="DK57" s="231"/>
      <c r="DL57" s="231"/>
      <c r="DM57" s="231"/>
      <c r="DN57" s="231"/>
      <c r="DO57" s="231">
        <v>1696380.73</v>
      </c>
      <c r="DP57" s="231"/>
      <c r="DQ57" s="231"/>
      <c r="DR57" s="231"/>
      <c r="DS57" s="231"/>
      <c r="DT57" s="231"/>
      <c r="DU57" s="231"/>
      <c r="DV57" s="231"/>
      <c r="DW57" s="231"/>
      <c r="DX57" s="231">
        <f t="shared" si="3"/>
        <v>11.245735621678257</v>
      </c>
      <c r="DY57" s="231"/>
      <c r="DZ57" s="231"/>
      <c r="EA57" s="231"/>
      <c r="EB57" s="231"/>
      <c r="EC57" s="231"/>
      <c r="ED57" s="231"/>
      <c r="EE57" s="231"/>
      <c r="EF57" s="230">
        <f>1696380.73-258191.76</f>
        <v>1438188.97</v>
      </c>
      <c r="EG57" s="230"/>
      <c r="EH57" s="230"/>
      <c r="EI57" s="230"/>
      <c r="EJ57" s="230"/>
      <c r="EK57" s="230"/>
      <c r="EL57" s="230"/>
      <c r="EM57" s="230"/>
      <c r="EN57" s="218">
        <v>11.25</v>
      </c>
      <c r="EO57" s="219"/>
      <c r="EP57" s="219"/>
      <c r="EQ57" s="219"/>
      <c r="ER57" s="219"/>
      <c r="ES57" s="219"/>
      <c r="ET57" s="219"/>
      <c r="EU57" s="220"/>
      <c r="EV57" s="218"/>
      <c r="EW57" s="219"/>
      <c r="EX57" s="219"/>
      <c r="EY57" s="219"/>
      <c r="EZ57" s="219"/>
      <c r="FA57" s="219"/>
      <c r="FB57" s="219"/>
      <c r="FC57" s="220"/>
      <c r="FD57" s="218"/>
      <c r="FE57" s="219"/>
      <c r="FF57" s="219"/>
      <c r="FG57" s="219"/>
      <c r="FH57" s="219"/>
      <c r="FI57" s="219"/>
      <c r="FJ57" s="219"/>
      <c r="FK57" s="221"/>
      <c r="FL57" s="19"/>
    </row>
    <row r="58" spans="1:168" ht="39.75" customHeight="1" x14ac:dyDescent="0.2">
      <c r="A58" s="157" t="s">
        <v>191</v>
      </c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9"/>
      <c r="S58" s="160" t="s">
        <v>192</v>
      </c>
      <c r="T58" s="161"/>
      <c r="U58" s="161"/>
      <c r="V58" s="161"/>
      <c r="W58" s="161"/>
      <c r="X58" s="162"/>
      <c r="Y58" s="231">
        <f t="shared" si="1"/>
        <v>140691.19</v>
      </c>
      <c r="Z58" s="231"/>
      <c r="AA58" s="231"/>
      <c r="AB58" s="231"/>
      <c r="AC58" s="231"/>
      <c r="AD58" s="231"/>
      <c r="AE58" s="231"/>
      <c r="AF58" s="231">
        <f>(Y58/Y87)*100</f>
        <v>0.25757488838429715</v>
      </c>
      <c r="AG58" s="231"/>
      <c r="AH58" s="231"/>
      <c r="AI58" s="231"/>
      <c r="AJ58" s="231"/>
      <c r="AK58" s="231"/>
      <c r="AL58" s="231">
        <v>140691.19</v>
      </c>
      <c r="AM58" s="231"/>
      <c r="AN58" s="231"/>
      <c r="AO58" s="231"/>
      <c r="AP58" s="231"/>
      <c r="AQ58" s="231"/>
      <c r="AR58" s="231"/>
      <c r="AS58" s="231"/>
      <c r="AT58" s="231"/>
      <c r="AU58" s="231">
        <f t="shared" si="2"/>
        <v>100</v>
      </c>
      <c r="AV58" s="231"/>
      <c r="AW58" s="231"/>
      <c r="AX58" s="231"/>
      <c r="AY58" s="231"/>
      <c r="AZ58" s="231"/>
      <c r="BA58" s="231"/>
      <c r="BB58" s="231"/>
      <c r="BC58" s="230"/>
      <c r="BD58" s="230"/>
      <c r="BE58" s="230"/>
      <c r="BF58" s="230"/>
      <c r="BG58" s="230"/>
      <c r="BH58" s="230"/>
      <c r="BI58" s="230"/>
      <c r="BJ58" s="231"/>
      <c r="BK58" s="231"/>
      <c r="BL58" s="231"/>
      <c r="BM58" s="231"/>
      <c r="BN58" s="231"/>
      <c r="BO58" s="231"/>
      <c r="BP58" s="231"/>
      <c r="BQ58" s="231"/>
      <c r="BR58" s="231"/>
      <c r="BS58" s="231"/>
      <c r="BT58" s="231"/>
      <c r="BU58" s="231"/>
      <c r="BV58" s="231"/>
      <c r="BW58" s="231"/>
      <c r="BX58" s="231"/>
      <c r="BY58" s="231"/>
      <c r="BZ58" s="230"/>
      <c r="CA58" s="230"/>
      <c r="CB58" s="230"/>
      <c r="CC58" s="230"/>
      <c r="CD58" s="230"/>
      <c r="CE58" s="230"/>
      <c r="CF58" s="230"/>
      <c r="CG58" s="230"/>
      <c r="CH58" s="231"/>
      <c r="CI58" s="231"/>
      <c r="CJ58" s="231"/>
      <c r="CK58" s="231"/>
      <c r="CL58" s="231"/>
      <c r="CM58" s="231"/>
      <c r="CN58" s="231"/>
      <c r="CO58" s="231"/>
      <c r="CP58" s="231"/>
      <c r="CQ58" s="231"/>
      <c r="CR58" s="231"/>
      <c r="CS58" s="231"/>
      <c r="CT58" s="231"/>
      <c r="CU58" s="231"/>
      <c r="CV58" s="231"/>
      <c r="CW58" s="231"/>
      <c r="CX58" s="231"/>
      <c r="CY58" s="231"/>
      <c r="CZ58" s="231"/>
      <c r="DA58" s="231"/>
      <c r="DB58" s="231"/>
      <c r="DC58" s="231"/>
      <c r="DD58" s="231"/>
      <c r="DE58" s="231"/>
      <c r="DF58" s="231"/>
      <c r="DG58" s="231"/>
      <c r="DH58" s="231"/>
      <c r="DI58" s="231"/>
      <c r="DJ58" s="231"/>
      <c r="DK58" s="231"/>
      <c r="DL58" s="231"/>
      <c r="DM58" s="231"/>
      <c r="DN58" s="231"/>
      <c r="DO58" s="231"/>
      <c r="DP58" s="231"/>
      <c r="DQ58" s="231"/>
      <c r="DR58" s="231"/>
      <c r="DS58" s="231"/>
      <c r="DT58" s="231"/>
      <c r="DU58" s="231"/>
      <c r="DV58" s="231"/>
      <c r="DW58" s="231"/>
      <c r="DX58" s="231"/>
      <c r="DY58" s="231"/>
      <c r="DZ58" s="231"/>
      <c r="EA58" s="231"/>
      <c r="EB58" s="231"/>
      <c r="EC58" s="231"/>
      <c r="ED58" s="231"/>
      <c r="EE58" s="231"/>
      <c r="EF58" s="230"/>
      <c r="EG58" s="230"/>
      <c r="EH58" s="230"/>
      <c r="EI58" s="230"/>
      <c r="EJ58" s="230"/>
      <c r="EK58" s="230"/>
      <c r="EL58" s="230"/>
      <c r="EM58" s="230"/>
      <c r="EN58" s="218"/>
      <c r="EO58" s="219"/>
      <c r="EP58" s="219"/>
      <c r="EQ58" s="219"/>
      <c r="ER58" s="219"/>
      <c r="ES58" s="219"/>
      <c r="ET58" s="219"/>
      <c r="EU58" s="220"/>
      <c r="EV58" s="218"/>
      <c r="EW58" s="219"/>
      <c r="EX58" s="219"/>
      <c r="EY58" s="219"/>
      <c r="EZ58" s="219"/>
      <c r="FA58" s="219"/>
      <c r="FB58" s="219"/>
      <c r="FC58" s="220"/>
      <c r="FD58" s="218"/>
      <c r="FE58" s="219"/>
      <c r="FF58" s="219"/>
      <c r="FG58" s="219"/>
      <c r="FH58" s="219"/>
      <c r="FI58" s="219"/>
      <c r="FJ58" s="219"/>
      <c r="FK58" s="221"/>
      <c r="FL58" s="19"/>
    </row>
    <row r="59" spans="1:168" ht="30" customHeight="1" x14ac:dyDescent="0.2">
      <c r="A59" s="157" t="s">
        <v>193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9"/>
      <c r="S59" s="160" t="s">
        <v>194</v>
      </c>
      <c r="T59" s="161"/>
      <c r="U59" s="161"/>
      <c r="V59" s="161"/>
      <c r="W59" s="161"/>
      <c r="X59" s="162"/>
      <c r="Y59" s="231">
        <f t="shared" si="1"/>
        <v>1336581</v>
      </c>
      <c r="Z59" s="231"/>
      <c r="AA59" s="231"/>
      <c r="AB59" s="231"/>
      <c r="AC59" s="231"/>
      <c r="AD59" s="231"/>
      <c r="AE59" s="231"/>
      <c r="AF59" s="231">
        <f>(Y59/Y87)*100</f>
        <v>2.4469883429912862</v>
      </c>
      <c r="AG59" s="231"/>
      <c r="AH59" s="231"/>
      <c r="AI59" s="231"/>
      <c r="AJ59" s="231"/>
      <c r="AK59" s="231"/>
      <c r="AL59" s="231">
        <v>1107159.55</v>
      </c>
      <c r="AM59" s="231"/>
      <c r="AN59" s="231"/>
      <c r="AO59" s="231"/>
      <c r="AP59" s="231"/>
      <c r="AQ59" s="231"/>
      <c r="AR59" s="231"/>
      <c r="AS59" s="231"/>
      <c r="AT59" s="231"/>
      <c r="AU59" s="231">
        <f t="shared" si="2"/>
        <v>82.835200410599882</v>
      </c>
      <c r="AV59" s="231"/>
      <c r="AW59" s="231"/>
      <c r="AX59" s="231"/>
      <c r="AY59" s="231"/>
      <c r="AZ59" s="231"/>
      <c r="BA59" s="231"/>
      <c r="BB59" s="231"/>
      <c r="BC59" s="230"/>
      <c r="BD59" s="230"/>
      <c r="BE59" s="230"/>
      <c r="BF59" s="230"/>
      <c r="BG59" s="230"/>
      <c r="BH59" s="230"/>
      <c r="BI59" s="230"/>
      <c r="BJ59" s="231"/>
      <c r="BK59" s="231"/>
      <c r="BL59" s="231"/>
      <c r="BM59" s="231"/>
      <c r="BN59" s="231"/>
      <c r="BO59" s="231"/>
      <c r="BP59" s="231"/>
      <c r="BQ59" s="231"/>
      <c r="BR59" s="231"/>
      <c r="BS59" s="231"/>
      <c r="BT59" s="231"/>
      <c r="BU59" s="231"/>
      <c r="BV59" s="231"/>
      <c r="BW59" s="231"/>
      <c r="BX59" s="231"/>
      <c r="BY59" s="231"/>
      <c r="BZ59" s="230"/>
      <c r="CA59" s="230"/>
      <c r="CB59" s="230"/>
      <c r="CC59" s="230"/>
      <c r="CD59" s="230"/>
      <c r="CE59" s="230"/>
      <c r="CF59" s="230"/>
      <c r="CG59" s="230"/>
      <c r="CH59" s="231"/>
      <c r="CI59" s="231"/>
      <c r="CJ59" s="231"/>
      <c r="CK59" s="231"/>
      <c r="CL59" s="231"/>
      <c r="CM59" s="231"/>
      <c r="CN59" s="231"/>
      <c r="CO59" s="231"/>
      <c r="CP59" s="231"/>
      <c r="CQ59" s="231"/>
      <c r="CR59" s="231"/>
      <c r="CS59" s="231"/>
      <c r="CT59" s="231"/>
      <c r="CU59" s="231"/>
      <c r="CV59" s="231"/>
      <c r="CW59" s="231"/>
      <c r="CX59" s="231"/>
      <c r="CY59" s="231"/>
      <c r="CZ59" s="231"/>
      <c r="DA59" s="231"/>
      <c r="DB59" s="231"/>
      <c r="DC59" s="231"/>
      <c r="DD59" s="231"/>
      <c r="DE59" s="231"/>
      <c r="DF59" s="231"/>
      <c r="DG59" s="231"/>
      <c r="DH59" s="231"/>
      <c r="DI59" s="231"/>
      <c r="DJ59" s="231"/>
      <c r="DK59" s="231"/>
      <c r="DL59" s="231"/>
      <c r="DM59" s="231"/>
      <c r="DN59" s="231"/>
      <c r="DO59" s="231">
        <v>229421.45</v>
      </c>
      <c r="DP59" s="231"/>
      <c r="DQ59" s="231"/>
      <c r="DR59" s="231"/>
      <c r="DS59" s="231"/>
      <c r="DT59" s="231"/>
      <c r="DU59" s="231"/>
      <c r="DV59" s="231"/>
      <c r="DW59" s="231"/>
      <c r="DX59" s="231">
        <f t="shared" si="3"/>
        <v>17.164799589400122</v>
      </c>
      <c r="DY59" s="231"/>
      <c r="DZ59" s="231"/>
      <c r="EA59" s="231"/>
      <c r="EB59" s="231"/>
      <c r="EC59" s="231"/>
      <c r="ED59" s="231"/>
      <c r="EE59" s="231"/>
      <c r="EF59" s="230">
        <v>229421.45</v>
      </c>
      <c r="EG59" s="230"/>
      <c r="EH59" s="230"/>
      <c r="EI59" s="230"/>
      <c r="EJ59" s="230"/>
      <c r="EK59" s="230"/>
      <c r="EL59" s="230"/>
      <c r="EM59" s="230"/>
      <c r="EN59" s="218">
        <v>17.16</v>
      </c>
      <c r="EO59" s="219"/>
      <c r="EP59" s="219"/>
      <c r="EQ59" s="219"/>
      <c r="ER59" s="219"/>
      <c r="ES59" s="219"/>
      <c r="ET59" s="219"/>
      <c r="EU59" s="220"/>
      <c r="EV59" s="218"/>
      <c r="EW59" s="219"/>
      <c r="EX59" s="219"/>
      <c r="EY59" s="219"/>
      <c r="EZ59" s="219"/>
      <c r="FA59" s="219"/>
      <c r="FB59" s="219"/>
      <c r="FC59" s="220"/>
      <c r="FD59" s="218"/>
      <c r="FE59" s="219"/>
      <c r="FF59" s="219"/>
      <c r="FG59" s="219"/>
      <c r="FH59" s="219"/>
      <c r="FI59" s="219"/>
      <c r="FJ59" s="219"/>
      <c r="FK59" s="221"/>
      <c r="FL59" s="19"/>
    </row>
    <row r="60" spans="1:168" ht="31.5" customHeight="1" x14ac:dyDescent="0.2">
      <c r="A60" s="157" t="s">
        <v>195</v>
      </c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9"/>
      <c r="S60" s="160" t="s">
        <v>196</v>
      </c>
      <c r="T60" s="161"/>
      <c r="U60" s="161"/>
      <c r="V60" s="161"/>
      <c r="W60" s="161"/>
      <c r="X60" s="162"/>
      <c r="Y60" s="231">
        <f t="shared" si="1"/>
        <v>899674</v>
      </c>
      <c r="Z60" s="231"/>
      <c r="AA60" s="231"/>
      <c r="AB60" s="231"/>
      <c r="AC60" s="231"/>
      <c r="AD60" s="231"/>
      <c r="AE60" s="231"/>
      <c r="AF60" s="231">
        <f>(Y60/Y87)*100</f>
        <v>1.6471069022321452</v>
      </c>
      <c r="AG60" s="231"/>
      <c r="AH60" s="231"/>
      <c r="AI60" s="231"/>
      <c r="AJ60" s="231"/>
      <c r="AK60" s="231"/>
      <c r="AL60" s="231">
        <v>819674</v>
      </c>
      <c r="AM60" s="231"/>
      <c r="AN60" s="231"/>
      <c r="AO60" s="231"/>
      <c r="AP60" s="231"/>
      <c r="AQ60" s="231"/>
      <c r="AR60" s="231"/>
      <c r="AS60" s="231"/>
      <c r="AT60" s="231"/>
      <c r="AU60" s="231">
        <f t="shared" si="2"/>
        <v>91.107890191335969</v>
      </c>
      <c r="AV60" s="231"/>
      <c r="AW60" s="231"/>
      <c r="AX60" s="231"/>
      <c r="AY60" s="231"/>
      <c r="AZ60" s="231"/>
      <c r="BA60" s="231"/>
      <c r="BB60" s="231"/>
      <c r="BC60" s="230"/>
      <c r="BD60" s="230"/>
      <c r="BE60" s="230"/>
      <c r="BF60" s="230"/>
      <c r="BG60" s="230"/>
      <c r="BH60" s="230"/>
      <c r="BI60" s="230"/>
      <c r="BJ60" s="231"/>
      <c r="BK60" s="231"/>
      <c r="BL60" s="231"/>
      <c r="BM60" s="231"/>
      <c r="BN60" s="231"/>
      <c r="BO60" s="231"/>
      <c r="BP60" s="231"/>
      <c r="BQ60" s="231"/>
      <c r="BR60" s="231"/>
      <c r="BS60" s="231"/>
      <c r="BT60" s="231"/>
      <c r="BU60" s="231"/>
      <c r="BV60" s="231"/>
      <c r="BW60" s="231"/>
      <c r="BX60" s="231"/>
      <c r="BY60" s="231"/>
      <c r="BZ60" s="230"/>
      <c r="CA60" s="230"/>
      <c r="CB60" s="230"/>
      <c r="CC60" s="230"/>
      <c r="CD60" s="230"/>
      <c r="CE60" s="230"/>
      <c r="CF60" s="230"/>
      <c r="CG60" s="230"/>
      <c r="CH60" s="231"/>
      <c r="CI60" s="231"/>
      <c r="CJ60" s="231"/>
      <c r="CK60" s="231"/>
      <c r="CL60" s="231"/>
      <c r="CM60" s="231"/>
      <c r="CN60" s="231"/>
      <c r="CO60" s="231"/>
      <c r="CP60" s="231"/>
      <c r="CQ60" s="231"/>
      <c r="CR60" s="231"/>
      <c r="CS60" s="231"/>
      <c r="CT60" s="231"/>
      <c r="CU60" s="231"/>
      <c r="CV60" s="231"/>
      <c r="CW60" s="231"/>
      <c r="CX60" s="231"/>
      <c r="CY60" s="231"/>
      <c r="CZ60" s="231"/>
      <c r="DA60" s="231"/>
      <c r="DB60" s="231"/>
      <c r="DC60" s="231"/>
      <c r="DD60" s="231"/>
      <c r="DE60" s="231"/>
      <c r="DF60" s="231"/>
      <c r="DG60" s="231"/>
      <c r="DH60" s="231"/>
      <c r="DI60" s="231"/>
      <c r="DJ60" s="231"/>
      <c r="DK60" s="231"/>
      <c r="DL60" s="231"/>
      <c r="DM60" s="231"/>
      <c r="DN60" s="231"/>
      <c r="DO60" s="231">
        <v>80000</v>
      </c>
      <c r="DP60" s="231"/>
      <c r="DQ60" s="231"/>
      <c r="DR60" s="231"/>
      <c r="DS60" s="231"/>
      <c r="DT60" s="231"/>
      <c r="DU60" s="231"/>
      <c r="DV60" s="231"/>
      <c r="DW60" s="231"/>
      <c r="DX60" s="231">
        <f t="shared" si="3"/>
        <v>8.892109808664026</v>
      </c>
      <c r="DY60" s="231"/>
      <c r="DZ60" s="231"/>
      <c r="EA60" s="231"/>
      <c r="EB60" s="231"/>
      <c r="EC60" s="231"/>
      <c r="ED60" s="231"/>
      <c r="EE60" s="231"/>
      <c r="EF60" s="230">
        <v>80000</v>
      </c>
      <c r="EG60" s="230"/>
      <c r="EH60" s="230"/>
      <c r="EI60" s="230"/>
      <c r="EJ60" s="230"/>
      <c r="EK60" s="230"/>
      <c r="EL60" s="230"/>
      <c r="EM60" s="230"/>
      <c r="EN60" s="218">
        <v>8.89</v>
      </c>
      <c r="EO60" s="219"/>
      <c r="EP60" s="219"/>
      <c r="EQ60" s="219"/>
      <c r="ER60" s="219"/>
      <c r="ES60" s="219"/>
      <c r="ET60" s="219"/>
      <c r="EU60" s="220"/>
      <c r="EV60" s="218"/>
      <c r="EW60" s="219"/>
      <c r="EX60" s="219"/>
      <c r="EY60" s="219"/>
      <c r="EZ60" s="219"/>
      <c r="FA60" s="219"/>
      <c r="FB60" s="219"/>
      <c r="FC60" s="220"/>
      <c r="FD60" s="218"/>
      <c r="FE60" s="219"/>
      <c r="FF60" s="219"/>
      <c r="FG60" s="219"/>
      <c r="FH60" s="219"/>
      <c r="FI60" s="219"/>
      <c r="FJ60" s="219"/>
      <c r="FK60" s="221"/>
      <c r="FL60" s="19"/>
    </row>
    <row r="61" spans="1:168" ht="39" customHeight="1" x14ac:dyDescent="0.2">
      <c r="A61" s="157" t="s">
        <v>197</v>
      </c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9"/>
      <c r="S61" s="160" t="s">
        <v>198</v>
      </c>
      <c r="T61" s="161"/>
      <c r="U61" s="161"/>
      <c r="V61" s="161"/>
      <c r="W61" s="161"/>
      <c r="X61" s="162"/>
      <c r="Y61" s="231">
        <f t="shared" si="1"/>
        <v>45280.13</v>
      </c>
      <c r="Z61" s="231"/>
      <c r="AA61" s="231"/>
      <c r="AB61" s="231"/>
      <c r="AC61" s="231"/>
      <c r="AD61" s="231"/>
      <c r="AE61" s="231"/>
      <c r="AF61" s="231">
        <f>(Y61/Y87)*100</f>
        <v>8.2898043799163712E-2</v>
      </c>
      <c r="AG61" s="231"/>
      <c r="AH61" s="231"/>
      <c r="AI61" s="231"/>
      <c r="AJ61" s="231"/>
      <c r="AK61" s="231"/>
      <c r="AL61" s="231">
        <v>45280.13</v>
      </c>
      <c r="AM61" s="231"/>
      <c r="AN61" s="231"/>
      <c r="AO61" s="231"/>
      <c r="AP61" s="231"/>
      <c r="AQ61" s="231"/>
      <c r="AR61" s="231"/>
      <c r="AS61" s="231"/>
      <c r="AT61" s="231"/>
      <c r="AU61" s="231">
        <f t="shared" si="2"/>
        <v>100</v>
      </c>
      <c r="AV61" s="231"/>
      <c r="AW61" s="231"/>
      <c r="AX61" s="231"/>
      <c r="AY61" s="231"/>
      <c r="AZ61" s="231"/>
      <c r="BA61" s="231"/>
      <c r="BB61" s="231"/>
      <c r="BC61" s="230"/>
      <c r="BD61" s="230"/>
      <c r="BE61" s="230"/>
      <c r="BF61" s="230"/>
      <c r="BG61" s="230"/>
      <c r="BH61" s="230"/>
      <c r="BI61" s="230"/>
      <c r="BJ61" s="231"/>
      <c r="BK61" s="231"/>
      <c r="BL61" s="231"/>
      <c r="BM61" s="231"/>
      <c r="BN61" s="231"/>
      <c r="BO61" s="231"/>
      <c r="BP61" s="231"/>
      <c r="BQ61" s="231"/>
      <c r="BR61" s="231"/>
      <c r="BS61" s="231"/>
      <c r="BT61" s="231"/>
      <c r="BU61" s="231"/>
      <c r="BV61" s="231"/>
      <c r="BW61" s="231"/>
      <c r="BX61" s="231"/>
      <c r="BY61" s="231"/>
      <c r="BZ61" s="230"/>
      <c r="CA61" s="230"/>
      <c r="CB61" s="230"/>
      <c r="CC61" s="230"/>
      <c r="CD61" s="230"/>
      <c r="CE61" s="230"/>
      <c r="CF61" s="230"/>
      <c r="CG61" s="230"/>
      <c r="CH61" s="231"/>
      <c r="CI61" s="231"/>
      <c r="CJ61" s="231"/>
      <c r="CK61" s="231"/>
      <c r="CL61" s="231"/>
      <c r="CM61" s="231"/>
      <c r="CN61" s="231"/>
      <c r="CO61" s="231"/>
      <c r="CP61" s="231"/>
      <c r="CQ61" s="231"/>
      <c r="CR61" s="231"/>
      <c r="CS61" s="231"/>
      <c r="CT61" s="231"/>
      <c r="CU61" s="231"/>
      <c r="CV61" s="231"/>
      <c r="CW61" s="231"/>
      <c r="CX61" s="231"/>
      <c r="CY61" s="231"/>
      <c r="CZ61" s="231"/>
      <c r="DA61" s="231"/>
      <c r="DB61" s="231"/>
      <c r="DC61" s="231"/>
      <c r="DD61" s="231"/>
      <c r="DE61" s="231"/>
      <c r="DF61" s="231"/>
      <c r="DG61" s="231"/>
      <c r="DH61" s="231"/>
      <c r="DI61" s="231"/>
      <c r="DJ61" s="231"/>
      <c r="DK61" s="231"/>
      <c r="DL61" s="231"/>
      <c r="DM61" s="231"/>
      <c r="DN61" s="231"/>
      <c r="DO61" s="231"/>
      <c r="DP61" s="231"/>
      <c r="DQ61" s="231"/>
      <c r="DR61" s="231"/>
      <c r="DS61" s="231"/>
      <c r="DT61" s="231"/>
      <c r="DU61" s="231"/>
      <c r="DV61" s="231"/>
      <c r="DW61" s="231"/>
      <c r="DX61" s="231"/>
      <c r="DY61" s="231"/>
      <c r="DZ61" s="231"/>
      <c r="EA61" s="231"/>
      <c r="EB61" s="231"/>
      <c r="EC61" s="231"/>
      <c r="ED61" s="231"/>
      <c r="EE61" s="231"/>
      <c r="EF61" s="230"/>
      <c r="EG61" s="230"/>
      <c r="EH61" s="230"/>
      <c r="EI61" s="230"/>
      <c r="EJ61" s="230"/>
      <c r="EK61" s="230"/>
      <c r="EL61" s="230"/>
      <c r="EM61" s="230"/>
      <c r="EN61" s="218"/>
      <c r="EO61" s="219"/>
      <c r="EP61" s="219"/>
      <c r="EQ61" s="219"/>
      <c r="ER61" s="219"/>
      <c r="ES61" s="219"/>
      <c r="ET61" s="219"/>
      <c r="EU61" s="220"/>
      <c r="EV61" s="218"/>
      <c r="EW61" s="219"/>
      <c r="EX61" s="219"/>
      <c r="EY61" s="219"/>
      <c r="EZ61" s="219"/>
      <c r="FA61" s="219"/>
      <c r="FB61" s="219"/>
      <c r="FC61" s="220"/>
      <c r="FD61" s="218"/>
      <c r="FE61" s="219"/>
      <c r="FF61" s="219"/>
      <c r="FG61" s="219"/>
      <c r="FH61" s="219"/>
      <c r="FI61" s="219"/>
      <c r="FJ61" s="219"/>
      <c r="FK61" s="221"/>
      <c r="FL61" s="19"/>
    </row>
    <row r="62" spans="1:168" ht="39.75" customHeight="1" x14ac:dyDescent="0.2">
      <c r="A62" s="157" t="s">
        <v>199</v>
      </c>
      <c r="B62" s="158"/>
      <c r="C62" s="158"/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9"/>
      <c r="S62" s="160" t="s">
        <v>200</v>
      </c>
      <c r="T62" s="161"/>
      <c r="U62" s="161"/>
      <c r="V62" s="161"/>
      <c r="W62" s="161"/>
      <c r="X62" s="162"/>
      <c r="Y62" s="231">
        <f t="shared" si="1"/>
        <v>1217836.58</v>
      </c>
      <c r="Z62" s="231"/>
      <c r="AA62" s="231"/>
      <c r="AB62" s="231"/>
      <c r="AC62" s="231"/>
      <c r="AD62" s="231"/>
      <c r="AE62" s="231"/>
      <c r="AF62" s="231">
        <f>(Y62/Y87)*100</f>
        <v>2.2295932045483031</v>
      </c>
      <c r="AG62" s="231"/>
      <c r="AH62" s="231"/>
      <c r="AI62" s="231"/>
      <c r="AJ62" s="231"/>
      <c r="AK62" s="231"/>
      <c r="AL62" s="231">
        <v>859277.56</v>
      </c>
      <c r="AM62" s="231"/>
      <c r="AN62" s="231"/>
      <c r="AO62" s="231"/>
      <c r="AP62" s="231"/>
      <c r="AQ62" s="231"/>
      <c r="AR62" s="231"/>
      <c r="AS62" s="231"/>
      <c r="AT62" s="231"/>
      <c r="AU62" s="231">
        <f t="shared" si="2"/>
        <v>70.557706519211308</v>
      </c>
      <c r="AV62" s="231"/>
      <c r="AW62" s="231"/>
      <c r="AX62" s="231"/>
      <c r="AY62" s="231"/>
      <c r="AZ62" s="231"/>
      <c r="BA62" s="231"/>
      <c r="BB62" s="231"/>
      <c r="BC62" s="230">
        <v>296807.02</v>
      </c>
      <c r="BD62" s="230"/>
      <c r="BE62" s="230"/>
      <c r="BF62" s="230"/>
      <c r="BG62" s="230"/>
      <c r="BH62" s="230"/>
      <c r="BI62" s="230"/>
      <c r="BJ62" s="231">
        <f t="shared" ref="BJ62:BJ64" si="4">(BC62/Y62)*100</f>
        <v>24.371662411388563</v>
      </c>
      <c r="BK62" s="231"/>
      <c r="BL62" s="231"/>
      <c r="BM62" s="231"/>
      <c r="BN62" s="231"/>
      <c r="BO62" s="231"/>
      <c r="BP62" s="231"/>
      <c r="BQ62" s="231"/>
      <c r="BR62" s="231"/>
      <c r="BS62" s="231"/>
      <c r="BT62" s="231"/>
      <c r="BU62" s="231"/>
      <c r="BV62" s="231"/>
      <c r="BW62" s="231"/>
      <c r="BX62" s="231"/>
      <c r="BY62" s="231"/>
      <c r="BZ62" s="230"/>
      <c r="CA62" s="230"/>
      <c r="CB62" s="230"/>
      <c r="CC62" s="230"/>
      <c r="CD62" s="230"/>
      <c r="CE62" s="230"/>
      <c r="CF62" s="230"/>
      <c r="CG62" s="230"/>
      <c r="CH62" s="231"/>
      <c r="CI62" s="231"/>
      <c r="CJ62" s="231"/>
      <c r="CK62" s="231"/>
      <c r="CL62" s="231"/>
      <c r="CM62" s="231"/>
      <c r="CN62" s="231"/>
      <c r="CO62" s="231"/>
      <c r="CP62" s="231"/>
      <c r="CQ62" s="231"/>
      <c r="CR62" s="231"/>
      <c r="CS62" s="231"/>
      <c r="CT62" s="231"/>
      <c r="CU62" s="231"/>
      <c r="CV62" s="231"/>
      <c r="CW62" s="231"/>
      <c r="CX62" s="231"/>
      <c r="CY62" s="231"/>
      <c r="CZ62" s="231"/>
      <c r="DA62" s="231"/>
      <c r="DB62" s="231"/>
      <c r="DC62" s="231"/>
      <c r="DD62" s="231"/>
      <c r="DE62" s="231"/>
      <c r="DF62" s="231"/>
      <c r="DG62" s="231"/>
      <c r="DH62" s="231"/>
      <c r="DI62" s="231"/>
      <c r="DJ62" s="231"/>
      <c r="DK62" s="231"/>
      <c r="DL62" s="231"/>
      <c r="DM62" s="231"/>
      <c r="DN62" s="231"/>
      <c r="DO62" s="231">
        <v>61752</v>
      </c>
      <c r="DP62" s="231"/>
      <c r="DQ62" s="231"/>
      <c r="DR62" s="231"/>
      <c r="DS62" s="231"/>
      <c r="DT62" s="231"/>
      <c r="DU62" s="231"/>
      <c r="DV62" s="231"/>
      <c r="DW62" s="231"/>
      <c r="DX62" s="231">
        <f t="shared" si="3"/>
        <v>5.0706310694001315</v>
      </c>
      <c r="DY62" s="231"/>
      <c r="DZ62" s="231"/>
      <c r="EA62" s="231"/>
      <c r="EB62" s="231"/>
      <c r="EC62" s="231"/>
      <c r="ED62" s="231"/>
      <c r="EE62" s="231"/>
      <c r="EF62" s="230">
        <v>61752</v>
      </c>
      <c r="EG62" s="230"/>
      <c r="EH62" s="230"/>
      <c r="EI62" s="230"/>
      <c r="EJ62" s="230"/>
      <c r="EK62" s="230"/>
      <c r="EL62" s="230"/>
      <c r="EM62" s="230"/>
      <c r="EN62" s="218">
        <v>5.07</v>
      </c>
      <c r="EO62" s="219"/>
      <c r="EP62" s="219"/>
      <c r="EQ62" s="219"/>
      <c r="ER62" s="219"/>
      <c r="ES62" s="219"/>
      <c r="ET62" s="219"/>
      <c r="EU62" s="220"/>
      <c r="EV62" s="218"/>
      <c r="EW62" s="219"/>
      <c r="EX62" s="219"/>
      <c r="EY62" s="219"/>
      <c r="EZ62" s="219"/>
      <c r="FA62" s="219"/>
      <c r="FB62" s="219"/>
      <c r="FC62" s="220"/>
      <c r="FD62" s="218"/>
      <c r="FE62" s="219"/>
      <c r="FF62" s="219"/>
      <c r="FG62" s="219"/>
      <c r="FH62" s="219"/>
      <c r="FI62" s="219"/>
      <c r="FJ62" s="219"/>
      <c r="FK62" s="221"/>
      <c r="FL62" s="19"/>
    </row>
    <row r="63" spans="1:168" ht="27" customHeight="1" x14ac:dyDescent="0.2">
      <c r="A63" s="157" t="s">
        <v>201</v>
      </c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9"/>
      <c r="S63" s="160" t="s">
        <v>202</v>
      </c>
      <c r="T63" s="161"/>
      <c r="U63" s="161"/>
      <c r="V63" s="161"/>
      <c r="W63" s="161"/>
      <c r="X63" s="162"/>
      <c r="Y63" s="231">
        <f t="shared" si="1"/>
        <v>4432488.0999999996</v>
      </c>
      <c r="Z63" s="231"/>
      <c r="AA63" s="231"/>
      <c r="AB63" s="231"/>
      <c r="AC63" s="231"/>
      <c r="AD63" s="231"/>
      <c r="AE63" s="231"/>
      <c r="AF63" s="231">
        <f>(Y63/Y87)*100</f>
        <v>8.1149191191163084</v>
      </c>
      <c r="AG63" s="231"/>
      <c r="AH63" s="231"/>
      <c r="AI63" s="231"/>
      <c r="AJ63" s="231"/>
      <c r="AK63" s="231"/>
      <c r="AL63" s="231">
        <v>3827535.1</v>
      </c>
      <c r="AM63" s="231"/>
      <c r="AN63" s="231"/>
      <c r="AO63" s="231"/>
      <c r="AP63" s="231"/>
      <c r="AQ63" s="231"/>
      <c r="AR63" s="231"/>
      <c r="AS63" s="231"/>
      <c r="AT63" s="231"/>
      <c r="AU63" s="231">
        <f t="shared" si="2"/>
        <v>86.35184153117072</v>
      </c>
      <c r="AV63" s="231"/>
      <c r="AW63" s="231"/>
      <c r="AX63" s="231"/>
      <c r="AY63" s="231"/>
      <c r="AZ63" s="231"/>
      <c r="BA63" s="231"/>
      <c r="BB63" s="231"/>
      <c r="BC63" s="230">
        <v>448600</v>
      </c>
      <c r="BD63" s="230"/>
      <c r="BE63" s="230"/>
      <c r="BF63" s="230"/>
      <c r="BG63" s="230"/>
      <c r="BH63" s="230"/>
      <c r="BI63" s="230"/>
      <c r="BJ63" s="231"/>
      <c r="BK63" s="231"/>
      <c r="BL63" s="231"/>
      <c r="BM63" s="231"/>
      <c r="BN63" s="231"/>
      <c r="BO63" s="231"/>
      <c r="BP63" s="231"/>
      <c r="BQ63" s="231"/>
      <c r="BR63" s="231"/>
      <c r="BS63" s="231"/>
      <c r="BT63" s="231"/>
      <c r="BU63" s="231"/>
      <c r="BV63" s="231"/>
      <c r="BW63" s="231"/>
      <c r="BX63" s="231"/>
      <c r="BY63" s="231"/>
      <c r="BZ63" s="230"/>
      <c r="CA63" s="230"/>
      <c r="CB63" s="230"/>
      <c r="CC63" s="230"/>
      <c r="CD63" s="230"/>
      <c r="CE63" s="230"/>
      <c r="CF63" s="230"/>
      <c r="CG63" s="230"/>
      <c r="CH63" s="231"/>
      <c r="CI63" s="231"/>
      <c r="CJ63" s="231"/>
      <c r="CK63" s="231"/>
      <c r="CL63" s="231"/>
      <c r="CM63" s="231"/>
      <c r="CN63" s="231"/>
      <c r="CO63" s="231"/>
      <c r="CP63" s="231"/>
      <c r="CQ63" s="231"/>
      <c r="CR63" s="231"/>
      <c r="CS63" s="231"/>
      <c r="CT63" s="231"/>
      <c r="CU63" s="231"/>
      <c r="CV63" s="231"/>
      <c r="CW63" s="231"/>
      <c r="CX63" s="231"/>
      <c r="CY63" s="231"/>
      <c r="CZ63" s="231"/>
      <c r="DA63" s="231"/>
      <c r="DB63" s="231"/>
      <c r="DC63" s="231"/>
      <c r="DD63" s="231"/>
      <c r="DE63" s="231"/>
      <c r="DF63" s="231"/>
      <c r="DG63" s="231"/>
      <c r="DH63" s="231"/>
      <c r="DI63" s="231"/>
      <c r="DJ63" s="231"/>
      <c r="DK63" s="231"/>
      <c r="DL63" s="231"/>
      <c r="DM63" s="231"/>
      <c r="DN63" s="231"/>
      <c r="DO63" s="231">
        <v>156353</v>
      </c>
      <c r="DP63" s="231"/>
      <c r="DQ63" s="231"/>
      <c r="DR63" s="231"/>
      <c r="DS63" s="231"/>
      <c r="DT63" s="231"/>
      <c r="DU63" s="231"/>
      <c r="DV63" s="231"/>
      <c r="DW63" s="231"/>
      <c r="DX63" s="231">
        <f t="shared" si="3"/>
        <v>3.5274319179785283</v>
      </c>
      <c r="DY63" s="231"/>
      <c r="DZ63" s="231"/>
      <c r="EA63" s="231"/>
      <c r="EB63" s="231"/>
      <c r="EC63" s="231"/>
      <c r="ED63" s="231"/>
      <c r="EE63" s="231"/>
      <c r="EF63" s="230">
        <v>156353</v>
      </c>
      <c r="EG63" s="230"/>
      <c r="EH63" s="230"/>
      <c r="EI63" s="230"/>
      <c r="EJ63" s="230"/>
      <c r="EK63" s="230"/>
      <c r="EL63" s="230"/>
      <c r="EM63" s="230"/>
      <c r="EN63" s="218">
        <v>3.53</v>
      </c>
      <c r="EO63" s="219"/>
      <c r="EP63" s="219"/>
      <c r="EQ63" s="219"/>
      <c r="ER63" s="219"/>
      <c r="ES63" s="219"/>
      <c r="ET63" s="219"/>
      <c r="EU63" s="220"/>
      <c r="EV63" s="218"/>
      <c r="EW63" s="219"/>
      <c r="EX63" s="219"/>
      <c r="EY63" s="219"/>
      <c r="EZ63" s="219"/>
      <c r="FA63" s="219"/>
      <c r="FB63" s="219"/>
      <c r="FC63" s="220"/>
      <c r="FD63" s="218"/>
      <c r="FE63" s="219"/>
      <c r="FF63" s="219"/>
      <c r="FG63" s="219"/>
      <c r="FH63" s="219"/>
      <c r="FI63" s="219"/>
      <c r="FJ63" s="219"/>
      <c r="FK63" s="221"/>
      <c r="FL63" s="19"/>
    </row>
    <row r="64" spans="1:168" ht="30" customHeight="1" x14ac:dyDescent="0.2">
      <c r="A64" s="157" t="s">
        <v>203</v>
      </c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9"/>
      <c r="S64" s="160" t="s">
        <v>204</v>
      </c>
      <c r="T64" s="161"/>
      <c r="U64" s="161"/>
      <c r="V64" s="161"/>
      <c r="W64" s="161"/>
      <c r="X64" s="162"/>
      <c r="Y64" s="231">
        <f t="shared" si="1"/>
        <v>7012106.7500000009</v>
      </c>
      <c r="Z64" s="231"/>
      <c r="AA64" s="231"/>
      <c r="AB64" s="231"/>
      <c r="AC64" s="231"/>
      <c r="AD64" s="231"/>
      <c r="AE64" s="231"/>
      <c r="AF64" s="231">
        <f>(Y64/Y87)*100</f>
        <v>12.837638330232522</v>
      </c>
      <c r="AG64" s="231"/>
      <c r="AH64" s="231"/>
      <c r="AI64" s="231"/>
      <c r="AJ64" s="231"/>
      <c r="AK64" s="231"/>
      <c r="AL64" s="231">
        <v>4520059.49</v>
      </c>
      <c r="AM64" s="231"/>
      <c r="AN64" s="231"/>
      <c r="AO64" s="231"/>
      <c r="AP64" s="231"/>
      <c r="AQ64" s="231"/>
      <c r="AR64" s="231"/>
      <c r="AS64" s="231"/>
      <c r="AT64" s="231"/>
      <c r="AU64" s="231">
        <f t="shared" si="2"/>
        <v>64.460791188040588</v>
      </c>
      <c r="AV64" s="231"/>
      <c r="AW64" s="231"/>
      <c r="AX64" s="231"/>
      <c r="AY64" s="231"/>
      <c r="AZ64" s="231"/>
      <c r="BA64" s="231"/>
      <c r="BB64" s="231"/>
      <c r="BC64" s="230">
        <v>1323192.98</v>
      </c>
      <c r="BD64" s="230"/>
      <c r="BE64" s="230"/>
      <c r="BF64" s="230"/>
      <c r="BG64" s="230"/>
      <c r="BH64" s="230"/>
      <c r="BI64" s="230"/>
      <c r="BJ64" s="231">
        <f t="shared" si="4"/>
        <v>18.870120310133608</v>
      </c>
      <c r="BK64" s="231"/>
      <c r="BL64" s="231"/>
      <c r="BM64" s="231"/>
      <c r="BN64" s="231"/>
      <c r="BO64" s="231"/>
      <c r="BP64" s="231"/>
      <c r="BQ64" s="231"/>
      <c r="BR64" s="231"/>
      <c r="BS64" s="231"/>
      <c r="BT64" s="231"/>
      <c r="BU64" s="231"/>
      <c r="BV64" s="231"/>
      <c r="BW64" s="231"/>
      <c r="BX64" s="231"/>
      <c r="BY64" s="231"/>
      <c r="BZ64" s="230"/>
      <c r="CA64" s="230"/>
      <c r="CB64" s="230"/>
      <c r="CC64" s="230"/>
      <c r="CD64" s="230"/>
      <c r="CE64" s="230"/>
      <c r="CF64" s="230"/>
      <c r="CG64" s="230"/>
      <c r="CH64" s="231"/>
      <c r="CI64" s="231"/>
      <c r="CJ64" s="231"/>
      <c r="CK64" s="231"/>
      <c r="CL64" s="231"/>
      <c r="CM64" s="231"/>
      <c r="CN64" s="231"/>
      <c r="CO64" s="231"/>
      <c r="CP64" s="231"/>
      <c r="CQ64" s="231"/>
      <c r="CR64" s="231"/>
      <c r="CS64" s="231"/>
      <c r="CT64" s="231"/>
      <c r="CU64" s="231"/>
      <c r="CV64" s="231"/>
      <c r="CW64" s="231"/>
      <c r="CX64" s="231"/>
      <c r="CY64" s="231"/>
      <c r="CZ64" s="231"/>
      <c r="DA64" s="231"/>
      <c r="DB64" s="231"/>
      <c r="DC64" s="231"/>
      <c r="DD64" s="231"/>
      <c r="DE64" s="231"/>
      <c r="DF64" s="231"/>
      <c r="DG64" s="231"/>
      <c r="DH64" s="231"/>
      <c r="DI64" s="231"/>
      <c r="DJ64" s="231"/>
      <c r="DK64" s="231"/>
      <c r="DL64" s="231"/>
      <c r="DM64" s="231"/>
      <c r="DN64" s="231"/>
      <c r="DO64" s="231">
        <v>1168854.28</v>
      </c>
      <c r="DP64" s="231"/>
      <c r="DQ64" s="231"/>
      <c r="DR64" s="231"/>
      <c r="DS64" s="231"/>
      <c r="DT64" s="231"/>
      <c r="DU64" s="231"/>
      <c r="DV64" s="231"/>
      <c r="DW64" s="231"/>
      <c r="DX64" s="231">
        <f t="shared" si="3"/>
        <v>16.669088501825787</v>
      </c>
      <c r="DY64" s="231"/>
      <c r="DZ64" s="231"/>
      <c r="EA64" s="231"/>
      <c r="EB64" s="231"/>
      <c r="EC64" s="231"/>
      <c r="ED64" s="231"/>
      <c r="EE64" s="231"/>
      <c r="EF64" s="230">
        <f>1168854.28-258191.76</f>
        <v>910662.52</v>
      </c>
      <c r="EG64" s="230"/>
      <c r="EH64" s="230"/>
      <c r="EI64" s="230"/>
      <c r="EJ64" s="230"/>
      <c r="EK64" s="230"/>
      <c r="EL64" s="230"/>
      <c r="EM64" s="230"/>
      <c r="EN64" s="218">
        <v>16.670000000000002</v>
      </c>
      <c r="EO64" s="219"/>
      <c r="EP64" s="219"/>
      <c r="EQ64" s="219"/>
      <c r="ER64" s="219"/>
      <c r="ES64" s="219"/>
      <c r="ET64" s="219"/>
      <c r="EU64" s="220"/>
      <c r="EV64" s="218"/>
      <c r="EW64" s="219"/>
      <c r="EX64" s="219"/>
      <c r="EY64" s="219"/>
      <c r="EZ64" s="219"/>
      <c r="FA64" s="219"/>
      <c r="FB64" s="219"/>
      <c r="FC64" s="220"/>
      <c r="FD64" s="218"/>
      <c r="FE64" s="219"/>
      <c r="FF64" s="219"/>
      <c r="FG64" s="219"/>
      <c r="FH64" s="219"/>
      <c r="FI64" s="219"/>
      <c r="FJ64" s="219"/>
      <c r="FK64" s="221"/>
      <c r="FL64" s="19"/>
    </row>
    <row r="65" spans="1:168" x14ac:dyDescent="0.2">
      <c r="A65" s="163" t="s">
        <v>205</v>
      </c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5"/>
      <c r="S65" s="160" t="s">
        <v>102</v>
      </c>
      <c r="T65" s="161"/>
      <c r="U65" s="161"/>
      <c r="V65" s="161"/>
      <c r="W65" s="161"/>
      <c r="X65" s="162"/>
      <c r="Y65" s="231"/>
      <c r="Z65" s="231"/>
      <c r="AA65" s="231"/>
      <c r="AB65" s="231"/>
      <c r="AC65" s="231"/>
      <c r="AD65" s="231"/>
      <c r="AE65" s="231"/>
      <c r="AF65" s="231"/>
      <c r="AG65" s="231"/>
      <c r="AH65" s="231"/>
      <c r="AI65" s="231"/>
      <c r="AJ65" s="231"/>
      <c r="AK65" s="231"/>
      <c r="AL65" s="231"/>
      <c r="AM65" s="231"/>
      <c r="AN65" s="231"/>
      <c r="AO65" s="231"/>
      <c r="AP65" s="231"/>
      <c r="AQ65" s="231"/>
      <c r="AR65" s="231"/>
      <c r="AS65" s="231"/>
      <c r="AT65" s="231"/>
      <c r="AU65" s="231"/>
      <c r="AV65" s="231"/>
      <c r="AW65" s="231"/>
      <c r="AX65" s="231"/>
      <c r="AY65" s="231"/>
      <c r="AZ65" s="231"/>
      <c r="BA65" s="231"/>
      <c r="BB65" s="231"/>
      <c r="BC65" s="230"/>
      <c r="BD65" s="230"/>
      <c r="BE65" s="230"/>
      <c r="BF65" s="230"/>
      <c r="BG65" s="230"/>
      <c r="BH65" s="230"/>
      <c r="BI65" s="230"/>
      <c r="BJ65" s="231"/>
      <c r="BK65" s="231"/>
      <c r="BL65" s="231"/>
      <c r="BM65" s="231"/>
      <c r="BN65" s="231"/>
      <c r="BO65" s="231"/>
      <c r="BP65" s="231"/>
      <c r="BQ65" s="231"/>
      <c r="BR65" s="231"/>
      <c r="BS65" s="231"/>
      <c r="BT65" s="231"/>
      <c r="BU65" s="231"/>
      <c r="BV65" s="231"/>
      <c r="BW65" s="231"/>
      <c r="BX65" s="231"/>
      <c r="BY65" s="231"/>
      <c r="BZ65" s="230"/>
      <c r="CA65" s="230"/>
      <c r="CB65" s="230"/>
      <c r="CC65" s="230"/>
      <c r="CD65" s="230"/>
      <c r="CE65" s="230"/>
      <c r="CF65" s="230"/>
      <c r="CG65" s="230"/>
      <c r="CH65" s="231"/>
      <c r="CI65" s="231"/>
      <c r="CJ65" s="231"/>
      <c r="CK65" s="231"/>
      <c r="CL65" s="231"/>
      <c r="CM65" s="231"/>
      <c r="CN65" s="231"/>
      <c r="CO65" s="231"/>
      <c r="CP65" s="231"/>
      <c r="CQ65" s="231"/>
      <c r="CR65" s="231"/>
      <c r="CS65" s="231"/>
      <c r="CT65" s="231"/>
      <c r="CU65" s="231"/>
      <c r="CV65" s="231"/>
      <c r="CW65" s="231"/>
      <c r="CX65" s="231"/>
      <c r="CY65" s="231"/>
      <c r="CZ65" s="231"/>
      <c r="DA65" s="231"/>
      <c r="DB65" s="231"/>
      <c r="DC65" s="231"/>
      <c r="DD65" s="231"/>
      <c r="DE65" s="231"/>
      <c r="DF65" s="231"/>
      <c r="DG65" s="231"/>
      <c r="DH65" s="231"/>
      <c r="DI65" s="231"/>
      <c r="DJ65" s="231"/>
      <c r="DK65" s="231"/>
      <c r="DL65" s="231"/>
      <c r="DM65" s="231"/>
      <c r="DN65" s="231"/>
      <c r="DO65" s="231"/>
      <c r="DP65" s="231"/>
      <c r="DQ65" s="231"/>
      <c r="DR65" s="231"/>
      <c r="DS65" s="231"/>
      <c r="DT65" s="231"/>
      <c r="DU65" s="231"/>
      <c r="DV65" s="231"/>
      <c r="DW65" s="231"/>
      <c r="DX65" s="231"/>
      <c r="DY65" s="231"/>
      <c r="DZ65" s="231"/>
      <c r="EA65" s="231"/>
      <c r="EB65" s="231"/>
      <c r="EC65" s="231"/>
      <c r="ED65" s="231"/>
      <c r="EE65" s="231"/>
      <c r="EF65" s="230"/>
      <c r="EG65" s="230"/>
      <c r="EH65" s="230"/>
      <c r="EI65" s="230"/>
      <c r="EJ65" s="230"/>
      <c r="EK65" s="230"/>
      <c r="EL65" s="230"/>
      <c r="EM65" s="230"/>
      <c r="EN65" s="218"/>
      <c r="EO65" s="219"/>
      <c r="EP65" s="219"/>
      <c r="EQ65" s="219"/>
      <c r="ER65" s="219"/>
      <c r="ES65" s="219"/>
      <c r="ET65" s="219"/>
      <c r="EU65" s="220"/>
      <c r="EV65" s="218"/>
      <c r="EW65" s="219"/>
      <c r="EX65" s="219"/>
      <c r="EY65" s="219"/>
      <c r="EZ65" s="219"/>
      <c r="FA65" s="219"/>
      <c r="FB65" s="219"/>
      <c r="FC65" s="220"/>
      <c r="FD65" s="218"/>
      <c r="FE65" s="219"/>
      <c r="FF65" s="219"/>
      <c r="FG65" s="219"/>
      <c r="FH65" s="219"/>
      <c r="FI65" s="219"/>
      <c r="FJ65" s="219"/>
      <c r="FK65" s="221"/>
      <c r="FL65" s="19"/>
    </row>
    <row r="66" spans="1:168" ht="42.75" customHeight="1" x14ac:dyDescent="0.2">
      <c r="A66" s="163" t="s">
        <v>206</v>
      </c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5"/>
      <c r="S66" s="160" t="s">
        <v>104</v>
      </c>
      <c r="T66" s="161"/>
      <c r="U66" s="161"/>
      <c r="V66" s="161"/>
      <c r="W66" s="161"/>
      <c r="X66" s="162"/>
      <c r="Y66" s="231"/>
      <c r="Z66" s="231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31"/>
      <c r="AN66" s="231"/>
      <c r="AO66" s="231"/>
      <c r="AP66" s="231"/>
      <c r="AQ66" s="231"/>
      <c r="AR66" s="231"/>
      <c r="AS66" s="231"/>
      <c r="AT66" s="231"/>
      <c r="AU66" s="231"/>
      <c r="AV66" s="231"/>
      <c r="AW66" s="231"/>
      <c r="AX66" s="231"/>
      <c r="AY66" s="231"/>
      <c r="AZ66" s="231"/>
      <c r="BA66" s="231"/>
      <c r="BB66" s="231"/>
      <c r="BC66" s="230"/>
      <c r="BD66" s="230"/>
      <c r="BE66" s="230"/>
      <c r="BF66" s="230"/>
      <c r="BG66" s="230"/>
      <c r="BH66" s="230"/>
      <c r="BI66" s="230"/>
      <c r="BJ66" s="231"/>
      <c r="BK66" s="231"/>
      <c r="BL66" s="231"/>
      <c r="BM66" s="231"/>
      <c r="BN66" s="231"/>
      <c r="BO66" s="231"/>
      <c r="BP66" s="231"/>
      <c r="BQ66" s="231"/>
      <c r="BR66" s="231"/>
      <c r="BS66" s="231"/>
      <c r="BT66" s="231"/>
      <c r="BU66" s="231"/>
      <c r="BV66" s="231"/>
      <c r="BW66" s="231"/>
      <c r="BX66" s="231"/>
      <c r="BY66" s="231"/>
      <c r="BZ66" s="230"/>
      <c r="CA66" s="230"/>
      <c r="CB66" s="230"/>
      <c r="CC66" s="230"/>
      <c r="CD66" s="230"/>
      <c r="CE66" s="230"/>
      <c r="CF66" s="230"/>
      <c r="CG66" s="230"/>
      <c r="CH66" s="231"/>
      <c r="CI66" s="231"/>
      <c r="CJ66" s="231"/>
      <c r="CK66" s="231"/>
      <c r="CL66" s="231"/>
      <c r="CM66" s="231"/>
      <c r="CN66" s="231"/>
      <c r="CO66" s="231"/>
      <c r="CP66" s="231"/>
      <c r="CQ66" s="231"/>
      <c r="CR66" s="231"/>
      <c r="CS66" s="231"/>
      <c r="CT66" s="231"/>
      <c r="CU66" s="231"/>
      <c r="CV66" s="231"/>
      <c r="CW66" s="231"/>
      <c r="CX66" s="231"/>
      <c r="CY66" s="231"/>
      <c r="CZ66" s="231"/>
      <c r="DA66" s="231"/>
      <c r="DB66" s="231"/>
      <c r="DC66" s="231"/>
      <c r="DD66" s="231"/>
      <c r="DE66" s="231"/>
      <c r="DF66" s="231"/>
      <c r="DG66" s="231"/>
      <c r="DH66" s="231"/>
      <c r="DI66" s="231"/>
      <c r="DJ66" s="231"/>
      <c r="DK66" s="231"/>
      <c r="DL66" s="231"/>
      <c r="DM66" s="231"/>
      <c r="DN66" s="231"/>
      <c r="DO66" s="231"/>
      <c r="DP66" s="231"/>
      <c r="DQ66" s="231"/>
      <c r="DR66" s="231"/>
      <c r="DS66" s="231"/>
      <c r="DT66" s="231"/>
      <c r="DU66" s="231"/>
      <c r="DV66" s="231"/>
      <c r="DW66" s="231"/>
      <c r="DX66" s="231"/>
      <c r="DY66" s="231"/>
      <c r="DZ66" s="231"/>
      <c r="EA66" s="231"/>
      <c r="EB66" s="231"/>
      <c r="EC66" s="231"/>
      <c r="ED66" s="231"/>
      <c r="EE66" s="231"/>
      <c r="EF66" s="230"/>
      <c r="EG66" s="230"/>
      <c r="EH66" s="230"/>
      <c r="EI66" s="230"/>
      <c r="EJ66" s="230"/>
      <c r="EK66" s="230"/>
      <c r="EL66" s="230"/>
      <c r="EM66" s="230"/>
      <c r="EN66" s="218"/>
      <c r="EO66" s="219"/>
      <c r="EP66" s="219"/>
      <c r="EQ66" s="219"/>
      <c r="ER66" s="219"/>
      <c r="ES66" s="219"/>
      <c r="ET66" s="219"/>
      <c r="EU66" s="220"/>
      <c r="EV66" s="218"/>
      <c r="EW66" s="219"/>
      <c r="EX66" s="219"/>
      <c r="EY66" s="219"/>
      <c r="EZ66" s="219"/>
      <c r="FA66" s="219"/>
      <c r="FB66" s="219"/>
      <c r="FC66" s="220"/>
      <c r="FD66" s="218"/>
      <c r="FE66" s="219"/>
      <c r="FF66" s="219"/>
      <c r="FG66" s="219"/>
      <c r="FH66" s="219"/>
      <c r="FI66" s="219"/>
      <c r="FJ66" s="219"/>
      <c r="FK66" s="221"/>
      <c r="FL66" s="19"/>
    </row>
    <row r="67" spans="1:168" ht="30.75" customHeight="1" x14ac:dyDescent="0.2">
      <c r="A67" s="163" t="s">
        <v>207</v>
      </c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5"/>
      <c r="S67" s="160" t="s">
        <v>110</v>
      </c>
      <c r="T67" s="161"/>
      <c r="U67" s="161"/>
      <c r="V67" s="161"/>
      <c r="W67" s="161"/>
      <c r="X67" s="162"/>
      <c r="Y67" s="231"/>
      <c r="Z67" s="231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31"/>
      <c r="AN67" s="231"/>
      <c r="AO67" s="231"/>
      <c r="AP67" s="231"/>
      <c r="AQ67" s="231"/>
      <c r="AR67" s="231"/>
      <c r="AS67" s="231"/>
      <c r="AT67" s="231"/>
      <c r="AU67" s="231"/>
      <c r="AV67" s="231"/>
      <c r="AW67" s="231"/>
      <c r="AX67" s="231"/>
      <c r="AY67" s="231"/>
      <c r="AZ67" s="231"/>
      <c r="BA67" s="231"/>
      <c r="BB67" s="231"/>
      <c r="BC67" s="230"/>
      <c r="BD67" s="230"/>
      <c r="BE67" s="230"/>
      <c r="BF67" s="230"/>
      <c r="BG67" s="230"/>
      <c r="BH67" s="230"/>
      <c r="BI67" s="230"/>
      <c r="BJ67" s="231"/>
      <c r="BK67" s="231"/>
      <c r="BL67" s="231"/>
      <c r="BM67" s="231"/>
      <c r="BN67" s="231"/>
      <c r="BO67" s="231"/>
      <c r="BP67" s="231"/>
      <c r="BQ67" s="231"/>
      <c r="BR67" s="231"/>
      <c r="BS67" s="231"/>
      <c r="BT67" s="231"/>
      <c r="BU67" s="231"/>
      <c r="BV67" s="231"/>
      <c r="BW67" s="231"/>
      <c r="BX67" s="231"/>
      <c r="BY67" s="231"/>
      <c r="BZ67" s="230"/>
      <c r="CA67" s="230"/>
      <c r="CB67" s="230"/>
      <c r="CC67" s="230"/>
      <c r="CD67" s="230"/>
      <c r="CE67" s="230"/>
      <c r="CF67" s="230"/>
      <c r="CG67" s="230"/>
      <c r="CH67" s="231"/>
      <c r="CI67" s="231"/>
      <c r="CJ67" s="231"/>
      <c r="CK67" s="231"/>
      <c r="CL67" s="231"/>
      <c r="CM67" s="231"/>
      <c r="CN67" s="231"/>
      <c r="CO67" s="231"/>
      <c r="CP67" s="231"/>
      <c r="CQ67" s="231"/>
      <c r="CR67" s="231"/>
      <c r="CS67" s="231"/>
      <c r="CT67" s="231"/>
      <c r="CU67" s="231"/>
      <c r="CV67" s="231"/>
      <c r="CW67" s="231"/>
      <c r="CX67" s="231"/>
      <c r="CY67" s="231"/>
      <c r="CZ67" s="231"/>
      <c r="DA67" s="231"/>
      <c r="DB67" s="231"/>
      <c r="DC67" s="231"/>
      <c r="DD67" s="231"/>
      <c r="DE67" s="231"/>
      <c r="DF67" s="231"/>
      <c r="DG67" s="231"/>
      <c r="DH67" s="231"/>
      <c r="DI67" s="231"/>
      <c r="DJ67" s="231"/>
      <c r="DK67" s="231"/>
      <c r="DL67" s="231"/>
      <c r="DM67" s="231"/>
      <c r="DN67" s="231"/>
      <c r="DO67" s="231"/>
      <c r="DP67" s="231"/>
      <c r="DQ67" s="231"/>
      <c r="DR67" s="231"/>
      <c r="DS67" s="231"/>
      <c r="DT67" s="231"/>
      <c r="DU67" s="231"/>
      <c r="DV67" s="231"/>
      <c r="DW67" s="231"/>
      <c r="DX67" s="231"/>
      <c r="DY67" s="231"/>
      <c r="DZ67" s="231"/>
      <c r="EA67" s="231"/>
      <c r="EB67" s="231"/>
      <c r="EC67" s="231"/>
      <c r="ED67" s="231"/>
      <c r="EE67" s="231"/>
      <c r="EF67" s="230"/>
      <c r="EG67" s="230"/>
      <c r="EH67" s="230"/>
      <c r="EI67" s="230"/>
      <c r="EJ67" s="230"/>
      <c r="EK67" s="230"/>
      <c r="EL67" s="230"/>
      <c r="EM67" s="230"/>
      <c r="EN67" s="218"/>
      <c r="EO67" s="219"/>
      <c r="EP67" s="219"/>
      <c r="EQ67" s="219"/>
      <c r="ER67" s="219"/>
      <c r="ES67" s="219"/>
      <c r="ET67" s="219"/>
      <c r="EU67" s="220"/>
      <c r="EV67" s="218"/>
      <c r="EW67" s="219"/>
      <c r="EX67" s="219"/>
      <c r="EY67" s="219"/>
      <c r="EZ67" s="219"/>
      <c r="FA67" s="219"/>
      <c r="FB67" s="219"/>
      <c r="FC67" s="220"/>
      <c r="FD67" s="218"/>
      <c r="FE67" s="219"/>
      <c r="FF67" s="219"/>
      <c r="FG67" s="219"/>
      <c r="FH67" s="219"/>
      <c r="FI67" s="219"/>
      <c r="FJ67" s="219"/>
      <c r="FK67" s="221"/>
      <c r="FL67" s="19"/>
    </row>
    <row r="68" spans="1:168" ht="128.25" customHeight="1" x14ac:dyDescent="0.2">
      <c r="A68" s="163" t="s">
        <v>208</v>
      </c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5"/>
      <c r="S68" s="160" t="s">
        <v>114</v>
      </c>
      <c r="T68" s="161"/>
      <c r="U68" s="161"/>
      <c r="V68" s="161"/>
      <c r="W68" s="161"/>
      <c r="X68" s="162"/>
      <c r="Y68" s="231">
        <f t="shared" si="1"/>
        <v>229641.94</v>
      </c>
      <c r="Z68" s="231"/>
      <c r="AA68" s="231"/>
      <c r="AB68" s="231"/>
      <c r="AC68" s="231"/>
      <c r="AD68" s="231"/>
      <c r="AE68" s="231"/>
      <c r="AF68" s="231">
        <f>(Y68/Y87)*100</f>
        <v>0.42042431415821746</v>
      </c>
      <c r="AG68" s="231"/>
      <c r="AH68" s="231"/>
      <c r="AI68" s="231"/>
      <c r="AJ68" s="231"/>
      <c r="AK68" s="231"/>
      <c r="AL68" s="231">
        <v>85697</v>
      </c>
      <c r="AM68" s="231"/>
      <c r="AN68" s="231"/>
      <c r="AO68" s="231"/>
      <c r="AP68" s="231"/>
      <c r="AQ68" s="231"/>
      <c r="AR68" s="231"/>
      <c r="AS68" s="231"/>
      <c r="AT68" s="231"/>
      <c r="AU68" s="231"/>
      <c r="AV68" s="231"/>
      <c r="AW68" s="231"/>
      <c r="AX68" s="231"/>
      <c r="AY68" s="231"/>
      <c r="AZ68" s="231"/>
      <c r="BA68" s="231"/>
      <c r="BB68" s="231"/>
      <c r="BC68" s="230"/>
      <c r="BD68" s="230"/>
      <c r="BE68" s="230"/>
      <c r="BF68" s="230"/>
      <c r="BG68" s="230"/>
      <c r="BH68" s="230"/>
      <c r="BI68" s="230"/>
      <c r="BJ68" s="231"/>
      <c r="BK68" s="231"/>
      <c r="BL68" s="231"/>
      <c r="BM68" s="231"/>
      <c r="BN68" s="231"/>
      <c r="BO68" s="231"/>
      <c r="BP68" s="231"/>
      <c r="BQ68" s="231"/>
      <c r="BR68" s="231"/>
      <c r="BS68" s="231"/>
      <c r="BT68" s="231"/>
      <c r="BU68" s="231"/>
      <c r="BV68" s="231"/>
      <c r="BW68" s="231"/>
      <c r="BX68" s="231"/>
      <c r="BY68" s="231"/>
      <c r="BZ68" s="230"/>
      <c r="CA68" s="230"/>
      <c r="CB68" s="230"/>
      <c r="CC68" s="230"/>
      <c r="CD68" s="230"/>
      <c r="CE68" s="230"/>
      <c r="CF68" s="230"/>
      <c r="CG68" s="230"/>
      <c r="CH68" s="231"/>
      <c r="CI68" s="231"/>
      <c r="CJ68" s="231"/>
      <c r="CK68" s="231"/>
      <c r="CL68" s="231"/>
      <c r="CM68" s="231"/>
      <c r="CN68" s="231"/>
      <c r="CO68" s="231"/>
      <c r="CP68" s="231"/>
      <c r="CQ68" s="231"/>
      <c r="CR68" s="231"/>
      <c r="CS68" s="231"/>
      <c r="CT68" s="231"/>
      <c r="CU68" s="231"/>
      <c r="CV68" s="231"/>
      <c r="CW68" s="231"/>
      <c r="CX68" s="231"/>
      <c r="CY68" s="231"/>
      <c r="CZ68" s="231"/>
      <c r="DA68" s="231"/>
      <c r="DB68" s="231"/>
      <c r="DC68" s="231"/>
      <c r="DD68" s="231"/>
      <c r="DE68" s="231"/>
      <c r="DF68" s="231"/>
      <c r="DG68" s="231"/>
      <c r="DH68" s="231"/>
      <c r="DI68" s="231"/>
      <c r="DJ68" s="231"/>
      <c r="DK68" s="231"/>
      <c r="DL68" s="231"/>
      <c r="DM68" s="231"/>
      <c r="DN68" s="231"/>
      <c r="DO68" s="231">
        <v>143944.94</v>
      </c>
      <c r="DP68" s="231"/>
      <c r="DQ68" s="231"/>
      <c r="DR68" s="231"/>
      <c r="DS68" s="231"/>
      <c r="DT68" s="231"/>
      <c r="DU68" s="231"/>
      <c r="DV68" s="231"/>
      <c r="DW68" s="231"/>
      <c r="DX68" s="231">
        <f t="shared" si="3"/>
        <v>62.682339297429735</v>
      </c>
      <c r="DY68" s="231"/>
      <c r="DZ68" s="231"/>
      <c r="EA68" s="231"/>
      <c r="EB68" s="231"/>
      <c r="EC68" s="231"/>
      <c r="ED68" s="231"/>
      <c r="EE68" s="231"/>
      <c r="EF68" s="230">
        <v>143944.94</v>
      </c>
      <c r="EG68" s="230"/>
      <c r="EH68" s="230"/>
      <c r="EI68" s="230"/>
      <c r="EJ68" s="230"/>
      <c r="EK68" s="230"/>
      <c r="EL68" s="230"/>
      <c r="EM68" s="230"/>
      <c r="EN68" s="218">
        <v>62.68</v>
      </c>
      <c r="EO68" s="219"/>
      <c r="EP68" s="219"/>
      <c r="EQ68" s="219"/>
      <c r="ER68" s="219"/>
      <c r="ES68" s="219"/>
      <c r="ET68" s="219"/>
      <c r="EU68" s="220"/>
      <c r="EV68" s="218"/>
      <c r="EW68" s="219"/>
      <c r="EX68" s="219"/>
      <c r="EY68" s="219"/>
      <c r="EZ68" s="219"/>
      <c r="FA68" s="219"/>
      <c r="FB68" s="219"/>
      <c r="FC68" s="220"/>
      <c r="FD68" s="218"/>
      <c r="FE68" s="219"/>
      <c r="FF68" s="219"/>
      <c r="FG68" s="219"/>
      <c r="FH68" s="219"/>
      <c r="FI68" s="219"/>
      <c r="FJ68" s="219"/>
      <c r="FK68" s="221"/>
      <c r="FL68" s="19"/>
    </row>
    <row r="69" spans="1:168" ht="44.25" customHeight="1" x14ac:dyDescent="0.2">
      <c r="A69" s="157" t="s">
        <v>209</v>
      </c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9"/>
      <c r="S69" s="160" t="s">
        <v>210</v>
      </c>
      <c r="T69" s="161"/>
      <c r="U69" s="161"/>
      <c r="V69" s="161"/>
      <c r="W69" s="161"/>
      <c r="X69" s="162"/>
      <c r="Y69" s="231"/>
      <c r="Z69" s="231"/>
      <c r="AA69" s="231"/>
      <c r="AB69" s="231"/>
      <c r="AC69" s="231"/>
      <c r="AD69" s="231"/>
      <c r="AE69" s="231"/>
      <c r="AF69" s="231"/>
      <c r="AG69" s="231"/>
      <c r="AH69" s="231"/>
      <c r="AI69" s="231"/>
      <c r="AJ69" s="231"/>
      <c r="AK69" s="231"/>
      <c r="AL69" s="231"/>
      <c r="AM69" s="231"/>
      <c r="AN69" s="231"/>
      <c r="AO69" s="231"/>
      <c r="AP69" s="231"/>
      <c r="AQ69" s="231"/>
      <c r="AR69" s="231"/>
      <c r="AS69" s="231"/>
      <c r="AT69" s="231"/>
      <c r="AU69" s="231"/>
      <c r="AV69" s="231"/>
      <c r="AW69" s="231"/>
      <c r="AX69" s="231"/>
      <c r="AY69" s="231"/>
      <c r="AZ69" s="231"/>
      <c r="BA69" s="231"/>
      <c r="BB69" s="231"/>
      <c r="BC69" s="230"/>
      <c r="BD69" s="230"/>
      <c r="BE69" s="230"/>
      <c r="BF69" s="230"/>
      <c r="BG69" s="230"/>
      <c r="BH69" s="230"/>
      <c r="BI69" s="230"/>
      <c r="BJ69" s="231"/>
      <c r="BK69" s="231"/>
      <c r="BL69" s="231"/>
      <c r="BM69" s="231"/>
      <c r="BN69" s="231"/>
      <c r="BO69" s="231"/>
      <c r="BP69" s="231"/>
      <c r="BQ69" s="231"/>
      <c r="BR69" s="231"/>
      <c r="BS69" s="231"/>
      <c r="BT69" s="231"/>
      <c r="BU69" s="231"/>
      <c r="BV69" s="231"/>
      <c r="BW69" s="231"/>
      <c r="BX69" s="231"/>
      <c r="BY69" s="231"/>
      <c r="BZ69" s="230"/>
      <c r="CA69" s="230"/>
      <c r="CB69" s="230"/>
      <c r="CC69" s="230"/>
      <c r="CD69" s="230"/>
      <c r="CE69" s="230"/>
      <c r="CF69" s="230"/>
      <c r="CG69" s="230"/>
      <c r="CH69" s="231"/>
      <c r="CI69" s="231"/>
      <c r="CJ69" s="231"/>
      <c r="CK69" s="231"/>
      <c r="CL69" s="231"/>
      <c r="CM69" s="231"/>
      <c r="CN69" s="231"/>
      <c r="CO69" s="231"/>
      <c r="CP69" s="231"/>
      <c r="CQ69" s="231"/>
      <c r="CR69" s="231"/>
      <c r="CS69" s="231"/>
      <c r="CT69" s="231"/>
      <c r="CU69" s="231"/>
      <c r="CV69" s="231"/>
      <c r="CW69" s="231"/>
      <c r="CX69" s="231"/>
      <c r="CY69" s="231"/>
      <c r="CZ69" s="231"/>
      <c r="DA69" s="231"/>
      <c r="DB69" s="231"/>
      <c r="DC69" s="231"/>
      <c r="DD69" s="231"/>
      <c r="DE69" s="231"/>
      <c r="DF69" s="231"/>
      <c r="DG69" s="231"/>
      <c r="DH69" s="231"/>
      <c r="DI69" s="231"/>
      <c r="DJ69" s="231"/>
      <c r="DK69" s="231"/>
      <c r="DL69" s="231"/>
      <c r="DM69" s="231"/>
      <c r="DN69" s="231"/>
      <c r="DO69" s="231"/>
      <c r="DP69" s="231"/>
      <c r="DQ69" s="231"/>
      <c r="DR69" s="231"/>
      <c r="DS69" s="231"/>
      <c r="DT69" s="231"/>
      <c r="DU69" s="231"/>
      <c r="DV69" s="231"/>
      <c r="DW69" s="231"/>
      <c r="DX69" s="231"/>
      <c r="DY69" s="231"/>
      <c r="DZ69" s="231"/>
      <c r="EA69" s="231"/>
      <c r="EB69" s="231"/>
      <c r="EC69" s="231"/>
      <c r="ED69" s="231"/>
      <c r="EE69" s="231"/>
      <c r="EF69" s="230"/>
      <c r="EG69" s="230"/>
      <c r="EH69" s="230"/>
      <c r="EI69" s="230"/>
      <c r="EJ69" s="230"/>
      <c r="EK69" s="230"/>
      <c r="EL69" s="230"/>
      <c r="EM69" s="230"/>
      <c r="EN69" s="218"/>
      <c r="EO69" s="219"/>
      <c r="EP69" s="219"/>
      <c r="EQ69" s="219"/>
      <c r="ER69" s="219"/>
      <c r="ES69" s="219"/>
      <c r="ET69" s="219"/>
      <c r="EU69" s="220"/>
      <c r="EV69" s="218"/>
      <c r="EW69" s="219"/>
      <c r="EX69" s="219"/>
      <c r="EY69" s="219"/>
      <c r="EZ69" s="219"/>
      <c r="FA69" s="219"/>
      <c r="FB69" s="219"/>
      <c r="FC69" s="220"/>
      <c r="FD69" s="218"/>
      <c r="FE69" s="219"/>
      <c r="FF69" s="219"/>
      <c r="FG69" s="219"/>
      <c r="FH69" s="219"/>
      <c r="FI69" s="219"/>
      <c r="FJ69" s="219"/>
      <c r="FK69" s="221"/>
      <c r="FL69" s="19"/>
    </row>
    <row r="70" spans="1:168" ht="41.25" customHeight="1" x14ac:dyDescent="0.2">
      <c r="A70" s="157" t="s">
        <v>211</v>
      </c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9"/>
      <c r="S70" s="160" t="s">
        <v>212</v>
      </c>
      <c r="T70" s="161"/>
      <c r="U70" s="161"/>
      <c r="V70" s="161"/>
      <c r="W70" s="161"/>
      <c r="X70" s="162"/>
      <c r="Y70" s="231"/>
      <c r="Z70" s="231"/>
      <c r="AA70" s="231"/>
      <c r="AB70" s="231"/>
      <c r="AC70" s="231"/>
      <c r="AD70" s="231"/>
      <c r="AE70" s="231"/>
      <c r="AF70" s="231"/>
      <c r="AG70" s="231"/>
      <c r="AH70" s="231"/>
      <c r="AI70" s="231"/>
      <c r="AJ70" s="231"/>
      <c r="AK70" s="231"/>
      <c r="AL70" s="231"/>
      <c r="AM70" s="231"/>
      <c r="AN70" s="231"/>
      <c r="AO70" s="231"/>
      <c r="AP70" s="231"/>
      <c r="AQ70" s="231"/>
      <c r="AR70" s="231"/>
      <c r="AS70" s="231"/>
      <c r="AT70" s="231"/>
      <c r="AU70" s="231"/>
      <c r="AV70" s="231"/>
      <c r="AW70" s="231"/>
      <c r="AX70" s="231"/>
      <c r="AY70" s="231"/>
      <c r="AZ70" s="231"/>
      <c r="BA70" s="231"/>
      <c r="BB70" s="231"/>
      <c r="BC70" s="230"/>
      <c r="BD70" s="230"/>
      <c r="BE70" s="230"/>
      <c r="BF70" s="230"/>
      <c r="BG70" s="230"/>
      <c r="BH70" s="230"/>
      <c r="BI70" s="230"/>
      <c r="BJ70" s="231"/>
      <c r="BK70" s="231"/>
      <c r="BL70" s="231"/>
      <c r="BM70" s="231"/>
      <c r="BN70" s="231"/>
      <c r="BO70" s="231"/>
      <c r="BP70" s="231"/>
      <c r="BQ70" s="231"/>
      <c r="BR70" s="231"/>
      <c r="BS70" s="231"/>
      <c r="BT70" s="231"/>
      <c r="BU70" s="231"/>
      <c r="BV70" s="231"/>
      <c r="BW70" s="231"/>
      <c r="BX70" s="231"/>
      <c r="BY70" s="231"/>
      <c r="BZ70" s="230"/>
      <c r="CA70" s="230"/>
      <c r="CB70" s="230"/>
      <c r="CC70" s="230"/>
      <c r="CD70" s="230"/>
      <c r="CE70" s="230"/>
      <c r="CF70" s="230"/>
      <c r="CG70" s="230"/>
      <c r="CH70" s="231"/>
      <c r="CI70" s="231"/>
      <c r="CJ70" s="231"/>
      <c r="CK70" s="231"/>
      <c r="CL70" s="231"/>
      <c r="CM70" s="231"/>
      <c r="CN70" s="231"/>
      <c r="CO70" s="231"/>
      <c r="CP70" s="231"/>
      <c r="CQ70" s="231"/>
      <c r="CR70" s="231"/>
      <c r="CS70" s="231"/>
      <c r="CT70" s="231"/>
      <c r="CU70" s="231"/>
      <c r="CV70" s="231"/>
      <c r="CW70" s="231"/>
      <c r="CX70" s="231"/>
      <c r="CY70" s="231"/>
      <c r="CZ70" s="231"/>
      <c r="DA70" s="231"/>
      <c r="DB70" s="231"/>
      <c r="DC70" s="231"/>
      <c r="DD70" s="231"/>
      <c r="DE70" s="231"/>
      <c r="DF70" s="231"/>
      <c r="DG70" s="231"/>
      <c r="DH70" s="231"/>
      <c r="DI70" s="231"/>
      <c r="DJ70" s="231"/>
      <c r="DK70" s="231"/>
      <c r="DL70" s="231"/>
      <c r="DM70" s="231"/>
      <c r="DN70" s="231"/>
      <c r="DO70" s="231"/>
      <c r="DP70" s="231"/>
      <c r="DQ70" s="231"/>
      <c r="DR70" s="231"/>
      <c r="DS70" s="231"/>
      <c r="DT70" s="231"/>
      <c r="DU70" s="231"/>
      <c r="DV70" s="231"/>
      <c r="DW70" s="231"/>
      <c r="DX70" s="231"/>
      <c r="DY70" s="231"/>
      <c r="DZ70" s="231"/>
      <c r="EA70" s="231"/>
      <c r="EB70" s="231"/>
      <c r="EC70" s="231"/>
      <c r="ED70" s="231"/>
      <c r="EE70" s="231"/>
      <c r="EF70" s="230"/>
      <c r="EG70" s="230"/>
      <c r="EH70" s="230"/>
      <c r="EI70" s="230"/>
      <c r="EJ70" s="230"/>
      <c r="EK70" s="230"/>
      <c r="EL70" s="230"/>
      <c r="EM70" s="230"/>
      <c r="EN70" s="218"/>
      <c r="EO70" s="219"/>
      <c r="EP70" s="219"/>
      <c r="EQ70" s="219"/>
      <c r="ER70" s="219"/>
      <c r="ES70" s="219"/>
      <c r="ET70" s="219"/>
      <c r="EU70" s="220"/>
      <c r="EV70" s="218"/>
      <c r="EW70" s="219"/>
      <c r="EX70" s="219"/>
      <c r="EY70" s="219"/>
      <c r="EZ70" s="219"/>
      <c r="FA70" s="219"/>
      <c r="FB70" s="219"/>
      <c r="FC70" s="220"/>
      <c r="FD70" s="218"/>
      <c r="FE70" s="219"/>
      <c r="FF70" s="219"/>
      <c r="FG70" s="219"/>
      <c r="FH70" s="219"/>
      <c r="FI70" s="219"/>
      <c r="FJ70" s="219"/>
      <c r="FK70" s="221"/>
      <c r="FL70" s="19"/>
    </row>
    <row r="71" spans="1:168" ht="39" customHeight="1" x14ac:dyDescent="0.2">
      <c r="A71" s="157" t="s">
        <v>213</v>
      </c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9"/>
      <c r="S71" s="160" t="s">
        <v>214</v>
      </c>
      <c r="T71" s="161"/>
      <c r="U71" s="161"/>
      <c r="V71" s="161"/>
      <c r="W71" s="161"/>
      <c r="X71" s="162"/>
      <c r="Y71" s="227"/>
      <c r="Z71" s="228"/>
      <c r="AA71" s="228"/>
      <c r="AB71" s="228"/>
      <c r="AC71" s="228"/>
      <c r="AD71" s="228"/>
      <c r="AE71" s="229"/>
      <c r="AF71" s="227"/>
      <c r="AG71" s="228"/>
      <c r="AH71" s="228"/>
      <c r="AI71" s="228"/>
      <c r="AJ71" s="228"/>
      <c r="AK71" s="229"/>
      <c r="AL71" s="227"/>
      <c r="AM71" s="228"/>
      <c r="AN71" s="228"/>
      <c r="AO71" s="228"/>
      <c r="AP71" s="228"/>
      <c r="AQ71" s="228"/>
      <c r="AR71" s="228"/>
      <c r="AS71" s="228"/>
      <c r="AT71" s="229"/>
      <c r="AU71" s="227"/>
      <c r="AV71" s="228"/>
      <c r="AW71" s="228"/>
      <c r="AX71" s="228"/>
      <c r="AY71" s="228"/>
      <c r="AZ71" s="228"/>
      <c r="BA71" s="228"/>
      <c r="BB71" s="229"/>
      <c r="BC71" s="218"/>
      <c r="BD71" s="219"/>
      <c r="BE71" s="219"/>
      <c r="BF71" s="219"/>
      <c r="BG71" s="219"/>
      <c r="BH71" s="219"/>
      <c r="BI71" s="220"/>
      <c r="BJ71" s="227"/>
      <c r="BK71" s="228"/>
      <c r="BL71" s="228"/>
      <c r="BM71" s="228"/>
      <c r="BN71" s="228"/>
      <c r="BO71" s="228"/>
      <c r="BP71" s="228"/>
      <c r="BQ71" s="229"/>
      <c r="BR71" s="227"/>
      <c r="BS71" s="228"/>
      <c r="BT71" s="228"/>
      <c r="BU71" s="228"/>
      <c r="BV71" s="228"/>
      <c r="BW71" s="228"/>
      <c r="BX71" s="228"/>
      <c r="BY71" s="229"/>
      <c r="BZ71" s="218"/>
      <c r="CA71" s="219"/>
      <c r="CB71" s="219"/>
      <c r="CC71" s="219"/>
      <c r="CD71" s="219"/>
      <c r="CE71" s="219"/>
      <c r="CF71" s="219"/>
      <c r="CG71" s="220"/>
      <c r="CH71" s="227"/>
      <c r="CI71" s="228"/>
      <c r="CJ71" s="228"/>
      <c r="CK71" s="228"/>
      <c r="CL71" s="228"/>
      <c r="CM71" s="228"/>
      <c r="CN71" s="228"/>
      <c r="CO71" s="229"/>
      <c r="CP71" s="227"/>
      <c r="CQ71" s="228"/>
      <c r="CR71" s="228"/>
      <c r="CS71" s="228"/>
      <c r="CT71" s="228"/>
      <c r="CU71" s="228"/>
      <c r="CV71" s="228"/>
      <c r="CW71" s="229"/>
      <c r="CX71" s="227"/>
      <c r="CY71" s="228"/>
      <c r="CZ71" s="228"/>
      <c r="DA71" s="228"/>
      <c r="DB71" s="228"/>
      <c r="DC71" s="228"/>
      <c r="DD71" s="228"/>
      <c r="DE71" s="228"/>
      <c r="DF71" s="229"/>
      <c r="DG71" s="227"/>
      <c r="DH71" s="228"/>
      <c r="DI71" s="228"/>
      <c r="DJ71" s="228"/>
      <c r="DK71" s="228"/>
      <c r="DL71" s="228"/>
      <c r="DM71" s="228"/>
      <c r="DN71" s="229"/>
      <c r="DO71" s="227"/>
      <c r="DP71" s="228"/>
      <c r="DQ71" s="228"/>
      <c r="DR71" s="228"/>
      <c r="DS71" s="228"/>
      <c r="DT71" s="228"/>
      <c r="DU71" s="228"/>
      <c r="DV71" s="228"/>
      <c r="DW71" s="229"/>
      <c r="DX71" s="227"/>
      <c r="DY71" s="228"/>
      <c r="DZ71" s="228"/>
      <c r="EA71" s="228"/>
      <c r="EB71" s="228"/>
      <c r="EC71" s="228"/>
      <c r="ED71" s="228"/>
      <c r="EE71" s="229"/>
      <c r="EF71" s="218"/>
      <c r="EG71" s="219"/>
      <c r="EH71" s="219"/>
      <c r="EI71" s="219"/>
      <c r="EJ71" s="219"/>
      <c r="EK71" s="219"/>
      <c r="EL71" s="219"/>
      <c r="EM71" s="220"/>
      <c r="EN71" s="218"/>
      <c r="EO71" s="219"/>
      <c r="EP71" s="219"/>
      <c r="EQ71" s="219"/>
      <c r="ER71" s="219"/>
      <c r="ES71" s="219"/>
      <c r="ET71" s="219"/>
      <c r="EU71" s="220"/>
      <c r="EV71" s="218"/>
      <c r="EW71" s="219"/>
      <c r="EX71" s="219"/>
      <c r="EY71" s="219"/>
      <c r="EZ71" s="219"/>
      <c r="FA71" s="219"/>
      <c r="FB71" s="219"/>
      <c r="FC71" s="220"/>
      <c r="FD71" s="218"/>
      <c r="FE71" s="219"/>
      <c r="FF71" s="219"/>
      <c r="FG71" s="219"/>
      <c r="FH71" s="219"/>
      <c r="FI71" s="219"/>
      <c r="FJ71" s="219"/>
      <c r="FK71" s="221"/>
      <c r="FL71" s="19"/>
    </row>
    <row r="72" spans="1:168" ht="30" customHeight="1" x14ac:dyDescent="0.2">
      <c r="A72" s="157" t="s">
        <v>215</v>
      </c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9"/>
      <c r="S72" s="160" t="s">
        <v>216</v>
      </c>
      <c r="T72" s="161"/>
      <c r="U72" s="161"/>
      <c r="V72" s="161"/>
      <c r="W72" s="161"/>
      <c r="X72" s="162"/>
      <c r="Y72" s="227"/>
      <c r="Z72" s="228"/>
      <c r="AA72" s="228"/>
      <c r="AB72" s="228"/>
      <c r="AC72" s="228"/>
      <c r="AD72" s="228"/>
      <c r="AE72" s="229"/>
      <c r="AF72" s="227"/>
      <c r="AG72" s="228"/>
      <c r="AH72" s="228"/>
      <c r="AI72" s="228"/>
      <c r="AJ72" s="228"/>
      <c r="AK72" s="229"/>
      <c r="AL72" s="227"/>
      <c r="AM72" s="228"/>
      <c r="AN72" s="228"/>
      <c r="AO72" s="228"/>
      <c r="AP72" s="228"/>
      <c r="AQ72" s="228"/>
      <c r="AR72" s="228"/>
      <c r="AS72" s="228"/>
      <c r="AT72" s="229"/>
      <c r="AU72" s="227"/>
      <c r="AV72" s="228"/>
      <c r="AW72" s="228"/>
      <c r="AX72" s="228"/>
      <c r="AY72" s="228"/>
      <c r="AZ72" s="228"/>
      <c r="BA72" s="228"/>
      <c r="BB72" s="229"/>
      <c r="BC72" s="218"/>
      <c r="BD72" s="219"/>
      <c r="BE72" s="219"/>
      <c r="BF72" s="219"/>
      <c r="BG72" s="219"/>
      <c r="BH72" s="219"/>
      <c r="BI72" s="220"/>
      <c r="BJ72" s="227"/>
      <c r="BK72" s="228"/>
      <c r="BL72" s="228"/>
      <c r="BM72" s="228"/>
      <c r="BN72" s="228"/>
      <c r="BO72" s="228"/>
      <c r="BP72" s="228"/>
      <c r="BQ72" s="229"/>
      <c r="BR72" s="227"/>
      <c r="BS72" s="228"/>
      <c r="BT72" s="228"/>
      <c r="BU72" s="228"/>
      <c r="BV72" s="228"/>
      <c r="BW72" s="228"/>
      <c r="BX72" s="228"/>
      <c r="BY72" s="229"/>
      <c r="BZ72" s="218"/>
      <c r="CA72" s="219"/>
      <c r="CB72" s="219"/>
      <c r="CC72" s="219"/>
      <c r="CD72" s="219"/>
      <c r="CE72" s="219"/>
      <c r="CF72" s="219"/>
      <c r="CG72" s="220"/>
      <c r="CH72" s="227"/>
      <c r="CI72" s="228"/>
      <c r="CJ72" s="228"/>
      <c r="CK72" s="228"/>
      <c r="CL72" s="228"/>
      <c r="CM72" s="228"/>
      <c r="CN72" s="228"/>
      <c r="CO72" s="229"/>
      <c r="CP72" s="227"/>
      <c r="CQ72" s="228"/>
      <c r="CR72" s="228"/>
      <c r="CS72" s="228"/>
      <c r="CT72" s="228"/>
      <c r="CU72" s="228"/>
      <c r="CV72" s="228"/>
      <c r="CW72" s="229"/>
      <c r="CX72" s="227"/>
      <c r="CY72" s="228"/>
      <c r="CZ72" s="228"/>
      <c r="DA72" s="228"/>
      <c r="DB72" s="228"/>
      <c r="DC72" s="228"/>
      <c r="DD72" s="228"/>
      <c r="DE72" s="228"/>
      <c r="DF72" s="229"/>
      <c r="DG72" s="227"/>
      <c r="DH72" s="228"/>
      <c r="DI72" s="228"/>
      <c r="DJ72" s="228"/>
      <c r="DK72" s="228"/>
      <c r="DL72" s="228"/>
      <c r="DM72" s="228"/>
      <c r="DN72" s="229"/>
      <c r="DO72" s="227"/>
      <c r="DP72" s="228"/>
      <c r="DQ72" s="228"/>
      <c r="DR72" s="228"/>
      <c r="DS72" s="228"/>
      <c r="DT72" s="228"/>
      <c r="DU72" s="228"/>
      <c r="DV72" s="228"/>
      <c r="DW72" s="229"/>
      <c r="DX72" s="227"/>
      <c r="DY72" s="228"/>
      <c r="DZ72" s="228"/>
      <c r="EA72" s="228"/>
      <c r="EB72" s="228"/>
      <c r="EC72" s="228"/>
      <c r="ED72" s="228"/>
      <c r="EE72" s="229"/>
      <c r="EF72" s="218"/>
      <c r="EG72" s="219"/>
      <c r="EH72" s="219"/>
      <c r="EI72" s="219"/>
      <c r="EJ72" s="219"/>
      <c r="EK72" s="219"/>
      <c r="EL72" s="219"/>
      <c r="EM72" s="220"/>
      <c r="EN72" s="218"/>
      <c r="EO72" s="219"/>
      <c r="EP72" s="219"/>
      <c r="EQ72" s="219"/>
      <c r="ER72" s="219"/>
      <c r="ES72" s="219"/>
      <c r="ET72" s="219"/>
      <c r="EU72" s="220"/>
      <c r="EV72" s="218"/>
      <c r="EW72" s="219"/>
      <c r="EX72" s="219"/>
      <c r="EY72" s="219"/>
      <c r="EZ72" s="219"/>
      <c r="FA72" s="219"/>
      <c r="FB72" s="219"/>
      <c r="FC72" s="220"/>
      <c r="FD72" s="218"/>
      <c r="FE72" s="219"/>
      <c r="FF72" s="219"/>
      <c r="FG72" s="219"/>
      <c r="FH72" s="219"/>
      <c r="FI72" s="219"/>
      <c r="FJ72" s="219"/>
      <c r="FK72" s="221"/>
      <c r="FL72" s="19"/>
    </row>
    <row r="73" spans="1:168" ht="28.5" customHeight="1" x14ac:dyDescent="0.2">
      <c r="A73" s="157" t="s">
        <v>217</v>
      </c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9"/>
      <c r="S73" s="160" t="s">
        <v>218</v>
      </c>
      <c r="T73" s="161"/>
      <c r="U73" s="161"/>
      <c r="V73" s="161"/>
      <c r="W73" s="161"/>
      <c r="X73" s="162"/>
      <c r="Y73" s="227"/>
      <c r="Z73" s="228"/>
      <c r="AA73" s="228"/>
      <c r="AB73" s="228"/>
      <c r="AC73" s="228"/>
      <c r="AD73" s="228"/>
      <c r="AE73" s="229"/>
      <c r="AF73" s="227"/>
      <c r="AG73" s="228"/>
      <c r="AH73" s="228"/>
      <c r="AI73" s="228"/>
      <c r="AJ73" s="228"/>
      <c r="AK73" s="229"/>
      <c r="AL73" s="227"/>
      <c r="AM73" s="228"/>
      <c r="AN73" s="228"/>
      <c r="AO73" s="228"/>
      <c r="AP73" s="228"/>
      <c r="AQ73" s="228"/>
      <c r="AR73" s="228"/>
      <c r="AS73" s="228"/>
      <c r="AT73" s="229"/>
      <c r="AU73" s="227"/>
      <c r="AV73" s="228"/>
      <c r="AW73" s="228"/>
      <c r="AX73" s="228"/>
      <c r="AY73" s="228"/>
      <c r="AZ73" s="228"/>
      <c r="BA73" s="228"/>
      <c r="BB73" s="229"/>
      <c r="BC73" s="218"/>
      <c r="BD73" s="219"/>
      <c r="BE73" s="219"/>
      <c r="BF73" s="219"/>
      <c r="BG73" s="219"/>
      <c r="BH73" s="219"/>
      <c r="BI73" s="220"/>
      <c r="BJ73" s="227"/>
      <c r="BK73" s="228"/>
      <c r="BL73" s="228"/>
      <c r="BM73" s="228"/>
      <c r="BN73" s="228"/>
      <c r="BO73" s="228"/>
      <c r="BP73" s="228"/>
      <c r="BQ73" s="229"/>
      <c r="BR73" s="227"/>
      <c r="BS73" s="228"/>
      <c r="BT73" s="228"/>
      <c r="BU73" s="228"/>
      <c r="BV73" s="228"/>
      <c r="BW73" s="228"/>
      <c r="BX73" s="228"/>
      <c r="BY73" s="229"/>
      <c r="BZ73" s="218"/>
      <c r="CA73" s="219"/>
      <c r="CB73" s="219"/>
      <c r="CC73" s="219"/>
      <c r="CD73" s="219"/>
      <c r="CE73" s="219"/>
      <c r="CF73" s="219"/>
      <c r="CG73" s="220"/>
      <c r="CH73" s="227"/>
      <c r="CI73" s="228"/>
      <c r="CJ73" s="228"/>
      <c r="CK73" s="228"/>
      <c r="CL73" s="228"/>
      <c r="CM73" s="228"/>
      <c r="CN73" s="228"/>
      <c r="CO73" s="229"/>
      <c r="CP73" s="227"/>
      <c r="CQ73" s="228"/>
      <c r="CR73" s="228"/>
      <c r="CS73" s="228"/>
      <c r="CT73" s="228"/>
      <c r="CU73" s="228"/>
      <c r="CV73" s="228"/>
      <c r="CW73" s="229"/>
      <c r="CX73" s="227"/>
      <c r="CY73" s="228"/>
      <c r="CZ73" s="228"/>
      <c r="DA73" s="228"/>
      <c r="DB73" s="228"/>
      <c r="DC73" s="228"/>
      <c r="DD73" s="228"/>
      <c r="DE73" s="228"/>
      <c r="DF73" s="229"/>
      <c r="DG73" s="227"/>
      <c r="DH73" s="228"/>
      <c r="DI73" s="228"/>
      <c r="DJ73" s="228"/>
      <c r="DK73" s="228"/>
      <c r="DL73" s="228"/>
      <c r="DM73" s="228"/>
      <c r="DN73" s="229"/>
      <c r="DO73" s="227"/>
      <c r="DP73" s="228"/>
      <c r="DQ73" s="228"/>
      <c r="DR73" s="228"/>
      <c r="DS73" s="228"/>
      <c r="DT73" s="228"/>
      <c r="DU73" s="228"/>
      <c r="DV73" s="228"/>
      <c r="DW73" s="229"/>
      <c r="DX73" s="227"/>
      <c r="DY73" s="228"/>
      <c r="DZ73" s="228"/>
      <c r="EA73" s="228"/>
      <c r="EB73" s="228"/>
      <c r="EC73" s="228"/>
      <c r="ED73" s="228"/>
      <c r="EE73" s="229"/>
      <c r="EF73" s="218"/>
      <c r="EG73" s="219"/>
      <c r="EH73" s="219"/>
      <c r="EI73" s="219"/>
      <c r="EJ73" s="219"/>
      <c r="EK73" s="219"/>
      <c r="EL73" s="219"/>
      <c r="EM73" s="220"/>
      <c r="EN73" s="218"/>
      <c r="EO73" s="219"/>
      <c r="EP73" s="219"/>
      <c r="EQ73" s="219"/>
      <c r="ER73" s="219"/>
      <c r="ES73" s="219"/>
      <c r="ET73" s="219"/>
      <c r="EU73" s="220"/>
      <c r="EV73" s="218"/>
      <c r="EW73" s="219"/>
      <c r="EX73" s="219"/>
      <c r="EY73" s="219"/>
      <c r="EZ73" s="219"/>
      <c r="FA73" s="219"/>
      <c r="FB73" s="219"/>
      <c r="FC73" s="220"/>
      <c r="FD73" s="218"/>
      <c r="FE73" s="219"/>
      <c r="FF73" s="219"/>
      <c r="FG73" s="219"/>
      <c r="FH73" s="219"/>
      <c r="FI73" s="219"/>
      <c r="FJ73" s="219"/>
      <c r="FK73" s="221"/>
      <c r="FL73" s="19"/>
    </row>
    <row r="74" spans="1:168" ht="15.75" customHeight="1" x14ac:dyDescent="0.2">
      <c r="A74" s="157" t="s">
        <v>219</v>
      </c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9"/>
      <c r="S74" s="160" t="s">
        <v>220</v>
      </c>
      <c r="T74" s="161"/>
      <c r="U74" s="161"/>
      <c r="V74" s="161"/>
      <c r="W74" s="161"/>
      <c r="X74" s="162"/>
      <c r="Y74" s="227"/>
      <c r="Z74" s="228"/>
      <c r="AA74" s="228"/>
      <c r="AB74" s="228"/>
      <c r="AC74" s="228"/>
      <c r="AD74" s="228"/>
      <c r="AE74" s="229"/>
      <c r="AF74" s="227"/>
      <c r="AG74" s="228"/>
      <c r="AH74" s="228"/>
      <c r="AI74" s="228"/>
      <c r="AJ74" s="228"/>
      <c r="AK74" s="229"/>
      <c r="AL74" s="227"/>
      <c r="AM74" s="228"/>
      <c r="AN74" s="228"/>
      <c r="AO74" s="228"/>
      <c r="AP74" s="228"/>
      <c r="AQ74" s="228"/>
      <c r="AR74" s="228"/>
      <c r="AS74" s="228"/>
      <c r="AT74" s="229"/>
      <c r="AU74" s="227"/>
      <c r="AV74" s="228"/>
      <c r="AW74" s="228"/>
      <c r="AX74" s="228"/>
      <c r="AY74" s="228"/>
      <c r="AZ74" s="228"/>
      <c r="BA74" s="228"/>
      <c r="BB74" s="229"/>
      <c r="BC74" s="218"/>
      <c r="BD74" s="219"/>
      <c r="BE74" s="219"/>
      <c r="BF74" s="219"/>
      <c r="BG74" s="219"/>
      <c r="BH74" s="219"/>
      <c r="BI74" s="220"/>
      <c r="BJ74" s="227"/>
      <c r="BK74" s="228"/>
      <c r="BL74" s="228"/>
      <c r="BM74" s="228"/>
      <c r="BN74" s="228"/>
      <c r="BO74" s="228"/>
      <c r="BP74" s="228"/>
      <c r="BQ74" s="229"/>
      <c r="BR74" s="227"/>
      <c r="BS74" s="228"/>
      <c r="BT74" s="228"/>
      <c r="BU74" s="228"/>
      <c r="BV74" s="228"/>
      <c r="BW74" s="228"/>
      <c r="BX74" s="228"/>
      <c r="BY74" s="229"/>
      <c r="BZ74" s="218"/>
      <c r="CA74" s="219"/>
      <c r="CB74" s="219"/>
      <c r="CC74" s="219"/>
      <c r="CD74" s="219"/>
      <c r="CE74" s="219"/>
      <c r="CF74" s="219"/>
      <c r="CG74" s="220"/>
      <c r="CH74" s="227"/>
      <c r="CI74" s="228"/>
      <c r="CJ74" s="228"/>
      <c r="CK74" s="228"/>
      <c r="CL74" s="228"/>
      <c r="CM74" s="228"/>
      <c r="CN74" s="228"/>
      <c r="CO74" s="229"/>
      <c r="CP74" s="227"/>
      <c r="CQ74" s="228"/>
      <c r="CR74" s="228"/>
      <c r="CS74" s="228"/>
      <c r="CT74" s="228"/>
      <c r="CU74" s="228"/>
      <c r="CV74" s="228"/>
      <c r="CW74" s="229"/>
      <c r="CX74" s="227"/>
      <c r="CY74" s="228"/>
      <c r="CZ74" s="228"/>
      <c r="DA74" s="228"/>
      <c r="DB74" s="228"/>
      <c r="DC74" s="228"/>
      <c r="DD74" s="228"/>
      <c r="DE74" s="228"/>
      <c r="DF74" s="229"/>
      <c r="DG74" s="227"/>
      <c r="DH74" s="228"/>
      <c r="DI74" s="228"/>
      <c r="DJ74" s="228"/>
      <c r="DK74" s="228"/>
      <c r="DL74" s="228"/>
      <c r="DM74" s="228"/>
      <c r="DN74" s="229"/>
      <c r="DO74" s="227"/>
      <c r="DP74" s="228"/>
      <c r="DQ74" s="228"/>
      <c r="DR74" s="228"/>
      <c r="DS74" s="228"/>
      <c r="DT74" s="228"/>
      <c r="DU74" s="228"/>
      <c r="DV74" s="228"/>
      <c r="DW74" s="229"/>
      <c r="DX74" s="227"/>
      <c r="DY74" s="228"/>
      <c r="DZ74" s="228"/>
      <c r="EA74" s="228"/>
      <c r="EB74" s="228"/>
      <c r="EC74" s="228"/>
      <c r="ED74" s="228"/>
      <c r="EE74" s="229"/>
      <c r="EF74" s="218"/>
      <c r="EG74" s="219"/>
      <c r="EH74" s="219"/>
      <c r="EI74" s="219"/>
      <c r="EJ74" s="219"/>
      <c r="EK74" s="219"/>
      <c r="EL74" s="219"/>
      <c r="EM74" s="220"/>
      <c r="EN74" s="218"/>
      <c r="EO74" s="219"/>
      <c r="EP74" s="219"/>
      <c r="EQ74" s="219"/>
      <c r="ER74" s="219"/>
      <c r="ES74" s="219"/>
      <c r="ET74" s="219"/>
      <c r="EU74" s="220"/>
      <c r="EV74" s="218"/>
      <c r="EW74" s="219"/>
      <c r="EX74" s="219"/>
      <c r="EY74" s="219"/>
      <c r="EZ74" s="219"/>
      <c r="FA74" s="219"/>
      <c r="FB74" s="219"/>
      <c r="FC74" s="220"/>
      <c r="FD74" s="218"/>
      <c r="FE74" s="219"/>
      <c r="FF74" s="219"/>
      <c r="FG74" s="219"/>
      <c r="FH74" s="219"/>
      <c r="FI74" s="219"/>
      <c r="FJ74" s="219"/>
      <c r="FK74" s="221"/>
      <c r="FL74" s="19"/>
    </row>
    <row r="75" spans="1:168" ht="27.75" customHeight="1" x14ac:dyDescent="0.2">
      <c r="A75" s="157" t="s">
        <v>221</v>
      </c>
      <c r="B75" s="158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9"/>
      <c r="S75" s="133" t="s">
        <v>222</v>
      </c>
      <c r="T75" s="134"/>
      <c r="U75" s="134"/>
      <c r="V75" s="134"/>
      <c r="W75" s="134"/>
      <c r="X75" s="135"/>
      <c r="Y75" s="136"/>
      <c r="Z75" s="222"/>
      <c r="AA75" s="222"/>
      <c r="AB75" s="222"/>
      <c r="AC75" s="222"/>
      <c r="AD75" s="222"/>
      <c r="AE75" s="223"/>
      <c r="AF75" s="136"/>
      <c r="AG75" s="222"/>
      <c r="AH75" s="222"/>
      <c r="AI75" s="222"/>
      <c r="AJ75" s="222"/>
      <c r="AK75" s="223"/>
      <c r="AL75" s="136"/>
      <c r="AM75" s="222"/>
      <c r="AN75" s="222"/>
      <c r="AO75" s="222"/>
      <c r="AP75" s="222"/>
      <c r="AQ75" s="222"/>
      <c r="AR75" s="222"/>
      <c r="AS75" s="222"/>
      <c r="AT75" s="223"/>
      <c r="AU75" s="136"/>
      <c r="AV75" s="222"/>
      <c r="AW75" s="222"/>
      <c r="AX75" s="222"/>
      <c r="AY75" s="222"/>
      <c r="AZ75" s="222"/>
      <c r="BA75" s="222"/>
      <c r="BB75" s="223"/>
      <c r="BC75" s="142"/>
      <c r="BD75" s="224"/>
      <c r="BE75" s="224"/>
      <c r="BF75" s="224"/>
      <c r="BG75" s="224"/>
      <c r="BH75" s="224"/>
      <c r="BI75" s="225"/>
      <c r="BJ75" s="136"/>
      <c r="BK75" s="222"/>
      <c r="BL75" s="222"/>
      <c r="BM75" s="222"/>
      <c r="BN75" s="222"/>
      <c r="BO75" s="222"/>
      <c r="BP75" s="222"/>
      <c r="BQ75" s="223"/>
      <c r="BR75" s="136"/>
      <c r="BS75" s="222"/>
      <c r="BT75" s="222"/>
      <c r="BU75" s="222"/>
      <c r="BV75" s="222"/>
      <c r="BW75" s="222"/>
      <c r="BX75" s="222"/>
      <c r="BY75" s="223"/>
      <c r="BZ75" s="142"/>
      <c r="CA75" s="224"/>
      <c r="CB75" s="224"/>
      <c r="CC75" s="224"/>
      <c r="CD75" s="224"/>
      <c r="CE75" s="224"/>
      <c r="CF75" s="224"/>
      <c r="CG75" s="225"/>
      <c r="CH75" s="136"/>
      <c r="CI75" s="222"/>
      <c r="CJ75" s="222"/>
      <c r="CK75" s="222"/>
      <c r="CL75" s="222"/>
      <c r="CM75" s="222"/>
      <c r="CN75" s="222"/>
      <c r="CO75" s="223"/>
      <c r="CP75" s="136"/>
      <c r="CQ75" s="222"/>
      <c r="CR75" s="222"/>
      <c r="CS75" s="222"/>
      <c r="CT75" s="222"/>
      <c r="CU75" s="222"/>
      <c r="CV75" s="222"/>
      <c r="CW75" s="223"/>
      <c r="CX75" s="136"/>
      <c r="CY75" s="222"/>
      <c r="CZ75" s="222"/>
      <c r="DA75" s="222"/>
      <c r="DB75" s="222"/>
      <c r="DC75" s="222"/>
      <c r="DD75" s="222"/>
      <c r="DE75" s="222"/>
      <c r="DF75" s="223"/>
      <c r="DG75" s="136"/>
      <c r="DH75" s="222"/>
      <c r="DI75" s="222"/>
      <c r="DJ75" s="222"/>
      <c r="DK75" s="222"/>
      <c r="DL75" s="222"/>
      <c r="DM75" s="222"/>
      <c r="DN75" s="223"/>
      <c r="DO75" s="136"/>
      <c r="DP75" s="222"/>
      <c r="DQ75" s="222"/>
      <c r="DR75" s="222"/>
      <c r="DS75" s="222"/>
      <c r="DT75" s="222"/>
      <c r="DU75" s="222"/>
      <c r="DV75" s="222"/>
      <c r="DW75" s="223"/>
      <c r="DX75" s="136"/>
      <c r="DY75" s="222"/>
      <c r="DZ75" s="222"/>
      <c r="EA75" s="222"/>
      <c r="EB75" s="222"/>
      <c r="EC75" s="222"/>
      <c r="ED75" s="222"/>
      <c r="EE75" s="223"/>
      <c r="EF75" s="142"/>
      <c r="EG75" s="224"/>
      <c r="EH75" s="224"/>
      <c r="EI75" s="224"/>
      <c r="EJ75" s="224"/>
      <c r="EK75" s="224"/>
      <c r="EL75" s="224"/>
      <c r="EM75" s="225"/>
      <c r="EN75" s="142"/>
      <c r="EO75" s="224"/>
      <c r="EP75" s="224"/>
      <c r="EQ75" s="224"/>
      <c r="ER75" s="224"/>
      <c r="ES75" s="224"/>
      <c r="ET75" s="224"/>
      <c r="EU75" s="225"/>
      <c r="EV75" s="142"/>
      <c r="EW75" s="224"/>
      <c r="EX75" s="224"/>
      <c r="EY75" s="224"/>
      <c r="EZ75" s="224"/>
      <c r="FA75" s="224"/>
      <c r="FB75" s="224"/>
      <c r="FC75" s="225"/>
      <c r="FD75" s="142"/>
      <c r="FE75" s="224"/>
      <c r="FF75" s="224"/>
      <c r="FG75" s="224"/>
      <c r="FH75" s="224"/>
      <c r="FI75" s="224"/>
      <c r="FJ75" s="224"/>
      <c r="FK75" s="226"/>
      <c r="FL75" s="19"/>
    </row>
    <row r="76" spans="1:168" x14ac:dyDescent="0.2">
      <c r="A76" s="191" t="s">
        <v>88</v>
      </c>
      <c r="B76" s="192"/>
      <c r="C76" s="192"/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3"/>
      <c r="S76" s="194" t="s">
        <v>166</v>
      </c>
      <c r="T76" s="195"/>
      <c r="U76" s="195"/>
      <c r="V76" s="195"/>
      <c r="W76" s="195"/>
      <c r="X76" s="196"/>
      <c r="Y76" s="194" t="s">
        <v>167</v>
      </c>
      <c r="Z76" s="195"/>
      <c r="AA76" s="195"/>
      <c r="AB76" s="195"/>
      <c r="AC76" s="195"/>
      <c r="AD76" s="195"/>
      <c r="AE76" s="196"/>
      <c r="AF76" s="194" t="s">
        <v>168</v>
      </c>
      <c r="AG76" s="195"/>
      <c r="AH76" s="195"/>
      <c r="AI76" s="195"/>
      <c r="AJ76" s="195"/>
      <c r="AK76" s="196"/>
      <c r="AL76" s="200" t="s">
        <v>169</v>
      </c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  <c r="BI76" s="201"/>
      <c r="BJ76" s="201"/>
      <c r="BK76" s="201"/>
      <c r="BL76" s="201"/>
      <c r="BM76" s="201"/>
      <c r="BN76" s="201"/>
      <c r="BO76" s="201"/>
      <c r="BP76" s="201"/>
      <c r="BQ76" s="201"/>
      <c r="BR76" s="201"/>
      <c r="BS76" s="201"/>
      <c r="BT76" s="201"/>
      <c r="BU76" s="201"/>
      <c r="BV76" s="201"/>
      <c r="BW76" s="201"/>
      <c r="BX76" s="201"/>
      <c r="BY76" s="201"/>
      <c r="BZ76" s="201"/>
      <c r="CA76" s="201"/>
      <c r="CB76" s="201"/>
      <c r="CC76" s="201"/>
      <c r="CD76" s="201"/>
      <c r="CE76" s="201"/>
      <c r="CF76" s="201"/>
      <c r="CG76" s="201"/>
      <c r="CH76" s="201"/>
      <c r="CI76" s="201"/>
      <c r="CJ76" s="201"/>
      <c r="CK76" s="201"/>
      <c r="CL76" s="201"/>
      <c r="CM76" s="201"/>
      <c r="CN76" s="201"/>
      <c r="CO76" s="201"/>
      <c r="CP76" s="201"/>
      <c r="CQ76" s="201"/>
      <c r="CR76" s="201"/>
      <c r="CS76" s="201"/>
      <c r="CT76" s="201"/>
      <c r="CU76" s="201"/>
      <c r="CV76" s="201"/>
      <c r="CW76" s="201"/>
      <c r="CX76" s="201"/>
      <c r="CY76" s="201"/>
      <c r="CZ76" s="201"/>
      <c r="DA76" s="201"/>
      <c r="DB76" s="201"/>
      <c r="DC76" s="201"/>
      <c r="DD76" s="201"/>
      <c r="DE76" s="201"/>
      <c r="DF76" s="201"/>
      <c r="DG76" s="201"/>
      <c r="DH76" s="201"/>
      <c r="DI76" s="201"/>
      <c r="DJ76" s="201"/>
      <c r="DK76" s="201"/>
      <c r="DL76" s="201"/>
      <c r="DM76" s="201"/>
      <c r="DN76" s="201"/>
      <c r="DO76" s="201"/>
      <c r="DP76" s="201"/>
      <c r="DQ76" s="201"/>
      <c r="DR76" s="201"/>
      <c r="DS76" s="201"/>
      <c r="DT76" s="201"/>
      <c r="DU76" s="201"/>
      <c r="DV76" s="201"/>
      <c r="DW76" s="201"/>
      <c r="DX76" s="201"/>
      <c r="DY76" s="201"/>
      <c r="DZ76" s="201"/>
      <c r="EA76" s="201"/>
      <c r="EB76" s="201"/>
      <c r="EC76" s="201"/>
      <c r="ED76" s="201"/>
      <c r="EE76" s="201"/>
      <c r="EF76" s="201"/>
      <c r="EG76" s="201"/>
      <c r="EH76" s="201"/>
      <c r="EI76" s="201"/>
      <c r="EJ76" s="201"/>
      <c r="EK76" s="201"/>
      <c r="EL76" s="201"/>
      <c r="EM76" s="201"/>
      <c r="EN76" s="201"/>
      <c r="EO76" s="201"/>
      <c r="EP76" s="201"/>
      <c r="EQ76" s="201"/>
      <c r="ER76" s="201"/>
      <c r="ES76" s="201"/>
      <c r="ET76" s="201"/>
      <c r="EU76" s="201"/>
      <c r="EV76" s="201"/>
      <c r="EW76" s="201"/>
      <c r="EX76" s="201"/>
      <c r="EY76" s="201"/>
      <c r="EZ76" s="201"/>
      <c r="FA76" s="201"/>
      <c r="FB76" s="201"/>
      <c r="FC76" s="201"/>
      <c r="FD76" s="201"/>
      <c r="FE76" s="201"/>
      <c r="FF76" s="201"/>
      <c r="FG76" s="201"/>
      <c r="FH76" s="201"/>
      <c r="FI76" s="201"/>
      <c r="FJ76" s="201"/>
      <c r="FK76" s="202"/>
      <c r="FL76" s="19"/>
    </row>
    <row r="77" spans="1:168" ht="28.5" customHeight="1" x14ac:dyDescent="0.2">
      <c r="A77" s="194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6"/>
      <c r="S77" s="194"/>
      <c r="T77" s="195"/>
      <c r="U77" s="195"/>
      <c r="V77" s="195"/>
      <c r="W77" s="195"/>
      <c r="X77" s="196"/>
      <c r="Y77" s="194"/>
      <c r="Z77" s="195"/>
      <c r="AA77" s="195"/>
      <c r="AB77" s="195"/>
      <c r="AC77" s="195"/>
      <c r="AD77" s="195"/>
      <c r="AE77" s="196"/>
      <c r="AF77" s="194"/>
      <c r="AG77" s="195"/>
      <c r="AH77" s="195"/>
      <c r="AI77" s="195"/>
      <c r="AJ77" s="195"/>
      <c r="AK77" s="196"/>
      <c r="AL77" s="203" t="s">
        <v>223</v>
      </c>
      <c r="AM77" s="204"/>
      <c r="AN77" s="204"/>
      <c r="AO77" s="204"/>
      <c r="AP77" s="204"/>
      <c r="AQ77" s="204"/>
      <c r="AR77" s="204"/>
      <c r="AS77" s="204"/>
      <c r="AT77" s="205"/>
      <c r="AU77" s="191" t="s">
        <v>224</v>
      </c>
      <c r="AV77" s="192"/>
      <c r="AW77" s="192"/>
      <c r="AX77" s="192"/>
      <c r="AY77" s="192"/>
      <c r="AZ77" s="192"/>
      <c r="BA77" s="192"/>
      <c r="BB77" s="193"/>
      <c r="BC77" s="191" t="s">
        <v>225</v>
      </c>
      <c r="BD77" s="192"/>
      <c r="BE77" s="192"/>
      <c r="BF77" s="192"/>
      <c r="BG77" s="192"/>
      <c r="BH77" s="192"/>
      <c r="BI77" s="193"/>
      <c r="BJ77" s="191" t="s">
        <v>226</v>
      </c>
      <c r="BK77" s="192"/>
      <c r="BL77" s="192"/>
      <c r="BM77" s="192"/>
      <c r="BN77" s="192"/>
      <c r="BO77" s="192"/>
      <c r="BP77" s="192"/>
      <c r="BQ77" s="193"/>
      <c r="BR77" s="212" t="s">
        <v>174</v>
      </c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4"/>
      <c r="CX77" s="191" t="s">
        <v>175</v>
      </c>
      <c r="CY77" s="192"/>
      <c r="CZ77" s="192"/>
      <c r="DA77" s="192"/>
      <c r="DB77" s="192"/>
      <c r="DC77" s="192"/>
      <c r="DD77" s="192"/>
      <c r="DE77" s="192"/>
      <c r="DF77" s="193"/>
      <c r="DG77" s="191" t="s">
        <v>227</v>
      </c>
      <c r="DH77" s="192"/>
      <c r="DI77" s="192"/>
      <c r="DJ77" s="192"/>
      <c r="DK77" s="192"/>
      <c r="DL77" s="192"/>
      <c r="DM77" s="192"/>
      <c r="DN77" s="193"/>
      <c r="DO77" s="203" t="s">
        <v>177</v>
      </c>
      <c r="DP77" s="204"/>
      <c r="DQ77" s="204"/>
      <c r="DR77" s="204"/>
      <c r="DS77" s="204"/>
      <c r="DT77" s="204"/>
      <c r="DU77" s="204"/>
      <c r="DV77" s="204"/>
      <c r="DW77" s="205"/>
      <c r="DX77" s="191" t="s">
        <v>228</v>
      </c>
      <c r="DY77" s="192"/>
      <c r="DZ77" s="192"/>
      <c r="EA77" s="192"/>
      <c r="EB77" s="192"/>
      <c r="EC77" s="192"/>
      <c r="ED77" s="192"/>
      <c r="EE77" s="193"/>
      <c r="EF77" s="215" t="s">
        <v>179</v>
      </c>
      <c r="EG77" s="216"/>
      <c r="EH77" s="216"/>
      <c r="EI77" s="216"/>
      <c r="EJ77" s="216"/>
      <c r="EK77" s="216"/>
      <c r="EL77" s="216"/>
      <c r="EM77" s="216"/>
      <c r="EN77" s="216"/>
      <c r="EO77" s="216"/>
      <c r="EP77" s="216"/>
      <c r="EQ77" s="216"/>
      <c r="ER77" s="216"/>
      <c r="ES77" s="216"/>
      <c r="ET77" s="216"/>
      <c r="EU77" s="216"/>
      <c r="EV77" s="216"/>
      <c r="EW77" s="216"/>
      <c r="EX77" s="216"/>
      <c r="EY77" s="216"/>
      <c r="EZ77" s="216"/>
      <c r="FA77" s="216"/>
      <c r="FB77" s="216"/>
      <c r="FC77" s="216"/>
      <c r="FD77" s="216"/>
      <c r="FE77" s="216"/>
      <c r="FF77" s="216"/>
      <c r="FG77" s="216"/>
      <c r="FH77" s="216"/>
      <c r="FI77" s="216"/>
      <c r="FJ77" s="216"/>
      <c r="FK77" s="217"/>
      <c r="FL77" s="19"/>
    </row>
    <row r="78" spans="1:168" x14ac:dyDescent="0.2">
      <c r="A78" s="194"/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6"/>
      <c r="S78" s="194"/>
      <c r="T78" s="195"/>
      <c r="U78" s="195"/>
      <c r="V78" s="195"/>
      <c r="W78" s="195"/>
      <c r="X78" s="196"/>
      <c r="Y78" s="194"/>
      <c r="Z78" s="195"/>
      <c r="AA78" s="195"/>
      <c r="AB78" s="195"/>
      <c r="AC78" s="195"/>
      <c r="AD78" s="195"/>
      <c r="AE78" s="196"/>
      <c r="AF78" s="194"/>
      <c r="AG78" s="195"/>
      <c r="AH78" s="195"/>
      <c r="AI78" s="195"/>
      <c r="AJ78" s="195"/>
      <c r="AK78" s="196"/>
      <c r="AL78" s="206"/>
      <c r="AM78" s="207"/>
      <c r="AN78" s="207"/>
      <c r="AO78" s="207"/>
      <c r="AP78" s="207"/>
      <c r="AQ78" s="207"/>
      <c r="AR78" s="207"/>
      <c r="AS78" s="207"/>
      <c r="AT78" s="208"/>
      <c r="AU78" s="194"/>
      <c r="AV78" s="195"/>
      <c r="AW78" s="195"/>
      <c r="AX78" s="195"/>
      <c r="AY78" s="195"/>
      <c r="AZ78" s="195"/>
      <c r="BA78" s="195"/>
      <c r="BB78" s="196"/>
      <c r="BC78" s="194"/>
      <c r="BD78" s="195"/>
      <c r="BE78" s="195"/>
      <c r="BF78" s="195"/>
      <c r="BG78" s="195"/>
      <c r="BH78" s="195"/>
      <c r="BI78" s="196"/>
      <c r="BJ78" s="194"/>
      <c r="BK78" s="195"/>
      <c r="BL78" s="195"/>
      <c r="BM78" s="195"/>
      <c r="BN78" s="195"/>
      <c r="BO78" s="195"/>
      <c r="BP78" s="195"/>
      <c r="BQ78" s="196"/>
      <c r="BR78" s="185" t="s">
        <v>180</v>
      </c>
      <c r="BS78" s="186"/>
      <c r="BT78" s="186"/>
      <c r="BU78" s="186"/>
      <c r="BV78" s="186"/>
      <c r="BW78" s="186"/>
      <c r="BX78" s="186"/>
      <c r="BY78" s="186"/>
      <c r="BZ78" s="186"/>
      <c r="CA78" s="186"/>
      <c r="CB78" s="186"/>
      <c r="CC78" s="186"/>
      <c r="CD78" s="186"/>
      <c r="CE78" s="186"/>
      <c r="CF78" s="186"/>
      <c r="CG78" s="186"/>
      <c r="CH78" s="186"/>
      <c r="CI78" s="186"/>
      <c r="CJ78" s="186"/>
      <c r="CK78" s="186"/>
      <c r="CL78" s="186"/>
      <c r="CM78" s="186"/>
      <c r="CN78" s="186"/>
      <c r="CO78" s="186"/>
      <c r="CP78" s="186"/>
      <c r="CQ78" s="186"/>
      <c r="CR78" s="186"/>
      <c r="CS78" s="186"/>
      <c r="CT78" s="186"/>
      <c r="CU78" s="186"/>
      <c r="CV78" s="186"/>
      <c r="CW78" s="187"/>
      <c r="CX78" s="194"/>
      <c r="CY78" s="195"/>
      <c r="CZ78" s="195"/>
      <c r="DA78" s="195"/>
      <c r="DB78" s="195"/>
      <c r="DC78" s="195"/>
      <c r="DD78" s="195"/>
      <c r="DE78" s="195"/>
      <c r="DF78" s="196"/>
      <c r="DG78" s="194"/>
      <c r="DH78" s="195"/>
      <c r="DI78" s="195"/>
      <c r="DJ78" s="195"/>
      <c r="DK78" s="195"/>
      <c r="DL78" s="195"/>
      <c r="DM78" s="195"/>
      <c r="DN78" s="196"/>
      <c r="DO78" s="206"/>
      <c r="DP78" s="207"/>
      <c r="DQ78" s="207"/>
      <c r="DR78" s="207"/>
      <c r="DS78" s="207"/>
      <c r="DT78" s="207"/>
      <c r="DU78" s="207"/>
      <c r="DV78" s="207"/>
      <c r="DW78" s="208"/>
      <c r="DX78" s="194"/>
      <c r="DY78" s="195"/>
      <c r="DZ78" s="195"/>
      <c r="EA78" s="195"/>
      <c r="EB78" s="195"/>
      <c r="EC78" s="195"/>
      <c r="ED78" s="195"/>
      <c r="EE78" s="196"/>
      <c r="EF78" s="203" t="s">
        <v>229</v>
      </c>
      <c r="EG78" s="204"/>
      <c r="EH78" s="204"/>
      <c r="EI78" s="204"/>
      <c r="EJ78" s="204"/>
      <c r="EK78" s="204"/>
      <c r="EL78" s="204"/>
      <c r="EM78" s="205"/>
      <c r="EN78" s="203" t="s">
        <v>230</v>
      </c>
      <c r="EO78" s="204"/>
      <c r="EP78" s="204"/>
      <c r="EQ78" s="204"/>
      <c r="ER78" s="204"/>
      <c r="ES78" s="204"/>
      <c r="ET78" s="204"/>
      <c r="EU78" s="205"/>
      <c r="EV78" s="203" t="s">
        <v>182</v>
      </c>
      <c r="EW78" s="204"/>
      <c r="EX78" s="204"/>
      <c r="EY78" s="204"/>
      <c r="EZ78" s="204"/>
      <c r="FA78" s="204"/>
      <c r="FB78" s="204"/>
      <c r="FC78" s="205"/>
      <c r="FD78" s="203" t="s">
        <v>231</v>
      </c>
      <c r="FE78" s="204"/>
      <c r="FF78" s="204"/>
      <c r="FG78" s="204"/>
      <c r="FH78" s="204"/>
      <c r="FI78" s="204"/>
      <c r="FJ78" s="204"/>
      <c r="FK78" s="205"/>
      <c r="FL78" s="19"/>
    </row>
    <row r="79" spans="1:168" ht="191.25" customHeight="1" x14ac:dyDescent="0.2">
      <c r="A79" s="197"/>
      <c r="B79" s="198"/>
      <c r="C79" s="198"/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9"/>
      <c r="S79" s="197"/>
      <c r="T79" s="198"/>
      <c r="U79" s="198"/>
      <c r="V79" s="198"/>
      <c r="W79" s="198"/>
      <c r="X79" s="199"/>
      <c r="Y79" s="197"/>
      <c r="Z79" s="198"/>
      <c r="AA79" s="198"/>
      <c r="AB79" s="198"/>
      <c r="AC79" s="198"/>
      <c r="AD79" s="198"/>
      <c r="AE79" s="199"/>
      <c r="AF79" s="197"/>
      <c r="AG79" s="198"/>
      <c r="AH79" s="198"/>
      <c r="AI79" s="198"/>
      <c r="AJ79" s="198"/>
      <c r="AK79" s="199"/>
      <c r="AL79" s="209"/>
      <c r="AM79" s="210"/>
      <c r="AN79" s="210"/>
      <c r="AO79" s="210"/>
      <c r="AP79" s="210"/>
      <c r="AQ79" s="210"/>
      <c r="AR79" s="210"/>
      <c r="AS79" s="210"/>
      <c r="AT79" s="211"/>
      <c r="AU79" s="197"/>
      <c r="AV79" s="198"/>
      <c r="AW79" s="198"/>
      <c r="AX79" s="198"/>
      <c r="AY79" s="198"/>
      <c r="AZ79" s="198"/>
      <c r="BA79" s="198"/>
      <c r="BB79" s="199"/>
      <c r="BC79" s="197"/>
      <c r="BD79" s="198"/>
      <c r="BE79" s="198"/>
      <c r="BF79" s="198"/>
      <c r="BG79" s="198"/>
      <c r="BH79" s="198"/>
      <c r="BI79" s="199"/>
      <c r="BJ79" s="197"/>
      <c r="BK79" s="198"/>
      <c r="BL79" s="198"/>
      <c r="BM79" s="198"/>
      <c r="BN79" s="198"/>
      <c r="BO79" s="198"/>
      <c r="BP79" s="198"/>
      <c r="BQ79" s="199"/>
      <c r="BR79" s="212" t="s">
        <v>232</v>
      </c>
      <c r="BS79" s="213"/>
      <c r="BT79" s="213"/>
      <c r="BU79" s="213"/>
      <c r="BV79" s="213"/>
      <c r="BW79" s="213"/>
      <c r="BX79" s="213"/>
      <c r="BY79" s="214"/>
      <c r="BZ79" s="212" t="s">
        <v>233</v>
      </c>
      <c r="CA79" s="213"/>
      <c r="CB79" s="213"/>
      <c r="CC79" s="213"/>
      <c r="CD79" s="213"/>
      <c r="CE79" s="213"/>
      <c r="CF79" s="213"/>
      <c r="CG79" s="214"/>
      <c r="CH79" s="212" t="s">
        <v>234</v>
      </c>
      <c r="CI79" s="213"/>
      <c r="CJ79" s="213"/>
      <c r="CK79" s="213"/>
      <c r="CL79" s="213"/>
      <c r="CM79" s="213"/>
      <c r="CN79" s="213"/>
      <c r="CO79" s="214"/>
      <c r="CP79" s="212" t="s">
        <v>235</v>
      </c>
      <c r="CQ79" s="213"/>
      <c r="CR79" s="213"/>
      <c r="CS79" s="213"/>
      <c r="CT79" s="213"/>
      <c r="CU79" s="213"/>
      <c r="CV79" s="213"/>
      <c r="CW79" s="214"/>
      <c r="CX79" s="197"/>
      <c r="CY79" s="198"/>
      <c r="CZ79" s="198"/>
      <c r="DA79" s="198"/>
      <c r="DB79" s="198"/>
      <c r="DC79" s="198"/>
      <c r="DD79" s="198"/>
      <c r="DE79" s="198"/>
      <c r="DF79" s="199"/>
      <c r="DG79" s="197"/>
      <c r="DH79" s="198"/>
      <c r="DI79" s="198"/>
      <c r="DJ79" s="198"/>
      <c r="DK79" s="198"/>
      <c r="DL79" s="198"/>
      <c r="DM79" s="198"/>
      <c r="DN79" s="199"/>
      <c r="DO79" s="209"/>
      <c r="DP79" s="210"/>
      <c r="DQ79" s="210"/>
      <c r="DR79" s="210"/>
      <c r="DS79" s="210"/>
      <c r="DT79" s="210"/>
      <c r="DU79" s="210"/>
      <c r="DV79" s="210"/>
      <c r="DW79" s="211"/>
      <c r="DX79" s="197"/>
      <c r="DY79" s="198"/>
      <c r="DZ79" s="198"/>
      <c r="EA79" s="198"/>
      <c r="EB79" s="198"/>
      <c r="EC79" s="198"/>
      <c r="ED79" s="198"/>
      <c r="EE79" s="199"/>
      <c r="EF79" s="209"/>
      <c r="EG79" s="210"/>
      <c r="EH79" s="210"/>
      <c r="EI79" s="210"/>
      <c r="EJ79" s="210"/>
      <c r="EK79" s="210"/>
      <c r="EL79" s="210"/>
      <c r="EM79" s="211"/>
      <c r="EN79" s="209"/>
      <c r="EO79" s="210"/>
      <c r="EP79" s="210"/>
      <c r="EQ79" s="210"/>
      <c r="ER79" s="210"/>
      <c r="ES79" s="210"/>
      <c r="ET79" s="210"/>
      <c r="EU79" s="211"/>
      <c r="EV79" s="209"/>
      <c r="EW79" s="210"/>
      <c r="EX79" s="210"/>
      <c r="EY79" s="210"/>
      <c r="EZ79" s="210"/>
      <c r="FA79" s="210"/>
      <c r="FB79" s="210"/>
      <c r="FC79" s="211"/>
      <c r="FD79" s="209"/>
      <c r="FE79" s="210"/>
      <c r="FF79" s="210"/>
      <c r="FG79" s="210"/>
      <c r="FH79" s="210"/>
      <c r="FI79" s="210"/>
      <c r="FJ79" s="210"/>
      <c r="FK79" s="211"/>
      <c r="FL79" s="19"/>
    </row>
    <row r="80" spans="1:168" ht="15" customHeight="1" x14ac:dyDescent="0.2">
      <c r="A80" s="185">
        <v>1</v>
      </c>
      <c r="B80" s="186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7"/>
      <c r="S80" s="188">
        <v>2</v>
      </c>
      <c r="T80" s="189"/>
      <c r="U80" s="189"/>
      <c r="V80" s="189"/>
      <c r="W80" s="189"/>
      <c r="X80" s="190"/>
      <c r="Y80" s="188">
        <v>3</v>
      </c>
      <c r="Z80" s="189"/>
      <c r="AA80" s="189"/>
      <c r="AB80" s="189"/>
      <c r="AC80" s="189"/>
      <c r="AD80" s="189"/>
      <c r="AE80" s="190"/>
      <c r="AF80" s="188">
        <v>4</v>
      </c>
      <c r="AG80" s="189"/>
      <c r="AH80" s="189"/>
      <c r="AI80" s="189"/>
      <c r="AJ80" s="189"/>
      <c r="AK80" s="190"/>
      <c r="AL80" s="166">
        <v>5</v>
      </c>
      <c r="AM80" s="167"/>
      <c r="AN80" s="167"/>
      <c r="AO80" s="167"/>
      <c r="AP80" s="167"/>
      <c r="AQ80" s="167"/>
      <c r="AR80" s="167"/>
      <c r="AS80" s="167"/>
      <c r="AT80" s="168"/>
      <c r="AU80" s="182">
        <v>6</v>
      </c>
      <c r="AV80" s="183"/>
      <c r="AW80" s="183"/>
      <c r="AX80" s="183"/>
      <c r="AY80" s="183"/>
      <c r="AZ80" s="183"/>
      <c r="BA80" s="183"/>
      <c r="BB80" s="184"/>
      <c r="BC80" s="182">
        <v>7</v>
      </c>
      <c r="BD80" s="183"/>
      <c r="BE80" s="183"/>
      <c r="BF80" s="183"/>
      <c r="BG80" s="183"/>
      <c r="BH80" s="183"/>
      <c r="BI80" s="184"/>
      <c r="BJ80" s="182">
        <v>8</v>
      </c>
      <c r="BK80" s="183"/>
      <c r="BL80" s="183"/>
      <c r="BM80" s="183"/>
      <c r="BN80" s="183"/>
      <c r="BO80" s="183"/>
      <c r="BP80" s="183"/>
      <c r="BQ80" s="184"/>
      <c r="BR80" s="182">
        <v>9</v>
      </c>
      <c r="BS80" s="183"/>
      <c r="BT80" s="183"/>
      <c r="BU80" s="183"/>
      <c r="BV80" s="183"/>
      <c r="BW80" s="183"/>
      <c r="BX80" s="183"/>
      <c r="BY80" s="184"/>
      <c r="BZ80" s="182">
        <v>10</v>
      </c>
      <c r="CA80" s="183"/>
      <c r="CB80" s="183"/>
      <c r="CC80" s="183"/>
      <c r="CD80" s="183"/>
      <c r="CE80" s="183"/>
      <c r="CF80" s="183"/>
      <c r="CG80" s="184"/>
      <c r="CH80" s="182">
        <v>11</v>
      </c>
      <c r="CI80" s="183"/>
      <c r="CJ80" s="183"/>
      <c r="CK80" s="183"/>
      <c r="CL80" s="183"/>
      <c r="CM80" s="183"/>
      <c r="CN80" s="183"/>
      <c r="CO80" s="184"/>
      <c r="CP80" s="182">
        <v>12</v>
      </c>
      <c r="CQ80" s="183"/>
      <c r="CR80" s="183"/>
      <c r="CS80" s="183"/>
      <c r="CT80" s="183"/>
      <c r="CU80" s="183"/>
      <c r="CV80" s="183"/>
      <c r="CW80" s="184"/>
      <c r="CX80" s="182">
        <v>13</v>
      </c>
      <c r="CY80" s="183"/>
      <c r="CZ80" s="183"/>
      <c r="DA80" s="183"/>
      <c r="DB80" s="183"/>
      <c r="DC80" s="183"/>
      <c r="DD80" s="183"/>
      <c r="DE80" s="183"/>
      <c r="DF80" s="184"/>
      <c r="DG80" s="182">
        <v>14</v>
      </c>
      <c r="DH80" s="183"/>
      <c r="DI80" s="183"/>
      <c r="DJ80" s="183"/>
      <c r="DK80" s="183"/>
      <c r="DL80" s="183"/>
      <c r="DM80" s="183"/>
      <c r="DN80" s="184"/>
      <c r="DO80" s="166">
        <v>15</v>
      </c>
      <c r="DP80" s="167"/>
      <c r="DQ80" s="167"/>
      <c r="DR80" s="167"/>
      <c r="DS80" s="167"/>
      <c r="DT80" s="167"/>
      <c r="DU80" s="167"/>
      <c r="DV80" s="167"/>
      <c r="DW80" s="168"/>
      <c r="DX80" s="182">
        <v>16</v>
      </c>
      <c r="DY80" s="183"/>
      <c r="DZ80" s="183"/>
      <c r="EA80" s="183"/>
      <c r="EB80" s="183"/>
      <c r="EC80" s="183"/>
      <c r="ED80" s="183"/>
      <c r="EE80" s="184"/>
      <c r="EF80" s="166">
        <v>17</v>
      </c>
      <c r="EG80" s="167"/>
      <c r="EH80" s="167"/>
      <c r="EI80" s="167"/>
      <c r="EJ80" s="167"/>
      <c r="EK80" s="167"/>
      <c r="EL80" s="167"/>
      <c r="EM80" s="168"/>
      <c r="EN80" s="166">
        <v>18</v>
      </c>
      <c r="EO80" s="167"/>
      <c r="EP80" s="167"/>
      <c r="EQ80" s="167"/>
      <c r="ER80" s="167"/>
      <c r="ES80" s="167"/>
      <c r="ET80" s="167"/>
      <c r="EU80" s="168"/>
      <c r="EV80" s="166">
        <v>19</v>
      </c>
      <c r="EW80" s="167"/>
      <c r="EX80" s="167"/>
      <c r="EY80" s="167"/>
      <c r="EZ80" s="167"/>
      <c r="FA80" s="167"/>
      <c r="FB80" s="167"/>
      <c r="FC80" s="168"/>
      <c r="FD80" s="166">
        <v>20</v>
      </c>
      <c r="FE80" s="167"/>
      <c r="FF80" s="167"/>
      <c r="FG80" s="167"/>
      <c r="FH80" s="167"/>
      <c r="FI80" s="167"/>
      <c r="FJ80" s="167"/>
      <c r="FK80" s="168"/>
      <c r="FL80" s="19"/>
    </row>
    <row r="81" spans="1:168" ht="41.25" customHeight="1" x14ac:dyDescent="0.2">
      <c r="A81" s="163" t="s">
        <v>236</v>
      </c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5"/>
      <c r="S81" s="169" t="s">
        <v>116</v>
      </c>
      <c r="T81" s="170"/>
      <c r="U81" s="170"/>
      <c r="V81" s="170"/>
      <c r="W81" s="170"/>
      <c r="X81" s="171"/>
      <c r="Y81" s="172"/>
      <c r="Z81" s="173"/>
      <c r="AA81" s="173"/>
      <c r="AB81" s="173"/>
      <c r="AC81" s="173"/>
      <c r="AD81" s="173"/>
      <c r="AE81" s="174"/>
      <c r="AF81" s="172"/>
      <c r="AG81" s="173"/>
      <c r="AH81" s="173"/>
      <c r="AI81" s="173"/>
      <c r="AJ81" s="173"/>
      <c r="AK81" s="174"/>
      <c r="AL81" s="172"/>
      <c r="AM81" s="173"/>
      <c r="AN81" s="173"/>
      <c r="AO81" s="173"/>
      <c r="AP81" s="173"/>
      <c r="AQ81" s="173"/>
      <c r="AR81" s="173"/>
      <c r="AS81" s="173"/>
      <c r="AT81" s="174"/>
      <c r="AU81" s="172"/>
      <c r="AV81" s="173"/>
      <c r="AW81" s="173"/>
      <c r="AX81" s="173"/>
      <c r="AY81" s="173"/>
      <c r="AZ81" s="173"/>
      <c r="BA81" s="173"/>
      <c r="BB81" s="174"/>
      <c r="BC81" s="175"/>
      <c r="BD81" s="176"/>
      <c r="BE81" s="176"/>
      <c r="BF81" s="176"/>
      <c r="BG81" s="176"/>
      <c r="BH81" s="176"/>
      <c r="BI81" s="177"/>
      <c r="BJ81" s="172"/>
      <c r="BK81" s="173"/>
      <c r="BL81" s="173"/>
      <c r="BM81" s="173"/>
      <c r="BN81" s="173"/>
      <c r="BO81" s="173"/>
      <c r="BP81" s="173"/>
      <c r="BQ81" s="174"/>
      <c r="BR81" s="172"/>
      <c r="BS81" s="173"/>
      <c r="BT81" s="173"/>
      <c r="BU81" s="173"/>
      <c r="BV81" s="173"/>
      <c r="BW81" s="173"/>
      <c r="BX81" s="173"/>
      <c r="BY81" s="174"/>
      <c r="BZ81" s="175"/>
      <c r="CA81" s="176"/>
      <c r="CB81" s="176"/>
      <c r="CC81" s="176"/>
      <c r="CD81" s="176"/>
      <c r="CE81" s="176"/>
      <c r="CF81" s="176"/>
      <c r="CG81" s="177"/>
      <c r="CH81" s="172"/>
      <c r="CI81" s="173"/>
      <c r="CJ81" s="173"/>
      <c r="CK81" s="173"/>
      <c r="CL81" s="173"/>
      <c r="CM81" s="173"/>
      <c r="CN81" s="173"/>
      <c r="CO81" s="174"/>
      <c r="CP81" s="172"/>
      <c r="CQ81" s="173"/>
      <c r="CR81" s="173"/>
      <c r="CS81" s="173"/>
      <c r="CT81" s="173"/>
      <c r="CU81" s="173"/>
      <c r="CV81" s="173"/>
      <c r="CW81" s="174"/>
      <c r="CX81" s="178"/>
      <c r="CY81" s="179"/>
      <c r="CZ81" s="179"/>
      <c r="DA81" s="179"/>
      <c r="DB81" s="179"/>
      <c r="DC81" s="179"/>
      <c r="DD81" s="179"/>
      <c r="DE81" s="179"/>
      <c r="DF81" s="180"/>
      <c r="DG81" s="172"/>
      <c r="DH81" s="173"/>
      <c r="DI81" s="173"/>
      <c r="DJ81" s="173"/>
      <c r="DK81" s="173"/>
      <c r="DL81" s="173"/>
      <c r="DM81" s="173"/>
      <c r="DN81" s="174"/>
      <c r="DO81" s="172"/>
      <c r="DP81" s="173"/>
      <c r="DQ81" s="173"/>
      <c r="DR81" s="173"/>
      <c r="DS81" s="173"/>
      <c r="DT81" s="173"/>
      <c r="DU81" s="173"/>
      <c r="DV81" s="173"/>
      <c r="DW81" s="174"/>
      <c r="DX81" s="172"/>
      <c r="DY81" s="173"/>
      <c r="DZ81" s="173"/>
      <c r="EA81" s="173"/>
      <c r="EB81" s="173"/>
      <c r="EC81" s="173"/>
      <c r="ED81" s="173"/>
      <c r="EE81" s="174"/>
      <c r="EF81" s="175"/>
      <c r="EG81" s="176"/>
      <c r="EH81" s="176"/>
      <c r="EI81" s="176"/>
      <c r="EJ81" s="176"/>
      <c r="EK81" s="176"/>
      <c r="EL81" s="176"/>
      <c r="EM81" s="177"/>
      <c r="EN81" s="175"/>
      <c r="EO81" s="176"/>
      <c r="EP81" s="176"/>
      <c r="EQ81" s="176"/>
      <c r="ER81" s="176"/>
      <c r="ES81" s="176"/>
      <c r="ET81" s="176"/>
      <c r="EU81" s="177"/>
      <c r="EV81" s="175"/>
      <c r="EW81" s="176"/>
      <c r="EX81" s="176"/>
      <c r="EY81" s="176"/>
      <c r="EZ81" s="176"/>
      <c r="FA81" s="176"/>
      <c r="FB81" s="176"/>
      <c r="FC81" s="177"/>
      <c r="FD81" s="175"/>
      <c r="FE81" s="176"/>
      <c r="FF81" s="176"/>
      <c r="FG81" s="176"/>
      <c r="FH81" s="176"/>
      <c r="FI81" s="176"/>
      <c r="FJ81" s="176"/>
      <c r="FK81" s="181"/>
      <c r="FL81" s="19"/>
    </row>
    <row r="82" spans="1:168" ht="90" customHeight="1" x14ac:dyDescent="0.2">
      <c r="A82" s="157" t="s">
        <v>237</v>
      </c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9"/>
      <c r="S82" s="160" t="s">
        <v>118</v>
      </c>
      <c r="T82" s="161"/>
      <c r="U82" s="161"/>
      <c r="V82" s="161"/>
      <c r="W82" s="161"/>
      <c r="X82" s="162"/>
      <c r="Y82" s="151"/>
      <c r="Z82" s="152"/>
      <c r="AA82" s="152"/>
      <c r="AB82" s="152"/>
      <c r="AC82" s="152"/>
      <c r="AD82" s="152"/>
      <c r="AE82" s="153"/>
      <c r="AF82" s="151"/>
      <c r="AG82" s="152"/>
      <c r="AH82" s="152"/>
      <c r="AI82" s="152"/>
      <c r="AJ82" s="152"/>
      <c r="AK82" s="153"/>
      <c r="AL82" s="151"/>
      <c r="AM82" s="152"/>
      <c r="AN82" s="152"/>
      <c r="AO82" s="152"/>
      <c r="AP82" s="152"/>
      <c r="AQ82" s="152"/>
      <c r="AR82" s="152"/>
      <c r="AS82" s="152"/>
      <c r="AT82" s="153"/>
      <c r="AU82" s="151"/>
      <c r="AV82" s="152"/>
      <c r="AW82" s="152"/>
      <c r="AX82" s="152"/>
      <c r="AY82" s="152"/>
      <c r="AZ82" s="152"/>
      <c r="BA82" s="152"/>
      <c r="BB82" s="153"/>
      <c r="BC82" s="127"/>
      <c r="BD82" s="128"/>
      <c r="BE82" s="128"/>
      <c r="BF82" s="128"/>
      <c r="BG82" s="128"/>
      <c r="BH82" s="128"/>
      <c r="BI82" s="129"/>
      <c r="BJ82" s="151"/>
      <c r="BK82" s="152"/>
      <c r="BL82" s="152"/>
      <c r="BM82" s="152"/>
      <c r="BN82" s="152"/>
      <c r="BO82" s="152"/>
      <c r="BP82" s="152"/>
      <c r="BQ82" s="153"/>
      <c r="BR82" s="151"/>
      <c r="BS82" s="152"/>
      <c r="BT82" s="152"/>
      <c r="BU82" s="152"/>
      <c r="BV82" s="152"/>
      <c r="BW82" s="152"/>
      <c r="BX82" s="152"/>
      <c r="BY82" s="153"/>
      <c r="BZ82" s="127"/>
      <c r="CA82" s="128"/>
      <c r="CB82" s="128"/>
      <c r="CC82" s="128"/>
      <c r="CD82" s="128"/>
      <c r="CE82" s="128"/>
      <c r="CF82" s="128"/>
      <c r="CG82" s="129"/>
      <c r="CH82" s="151"/>
      <c r="CI82" s="152"/>
      <c r="CJ82" s="152"/>
      <c r="CK82" s="152"/>
      <c r="CL82" s="152"/>
      <c r="CM82" s="152"/>
      <c r="CN82" s="152"/>
      <c r="CO82" s="153"/>
      <c r="CP82" s="151"/>
      <c r="CQ82" s="152"/>
      <c r="CR82" s="152"/>
      <c r="CS82" s="152"/>
      <c r="CT82" s="152"/>
      <c r="CU82" s="152"/>
      <c r="CV82" s="152"/>
      <c r="CW82" s="153"/>
      <c r="CX82" s="154"/>
      <c r="CY82" s="155"/>
      <c r="CZ82" s="155"/>
      <c r="DA82" s="155"/>
      <c r="DB82" s="155"/>
      <c r="DC82" s="155"/>
      <c r="DD82" s="155"/>
      <c r="DE82" s="155"/>
      <c r="DF82" s="156"/>
      <c r="DG82" s="151"/>
      <c r="DH82" s="152"/>
      <c r="DI82" s="152"/>
      <c r="DJ82" s="152"/>
      <c r="DK82" s="152"/>
      <c r="DL82" s="152"/>
      <c r="DM82" s="152"/>
      <c r="DN82" s="153"/>
      <c r="DO82" s="151"/>
      <c r="DP82" s="152"/>
      <c r="DQ82" s="152"/>
      <c r="DR82" s="152"/>
      <c r="DS82" s="152"/>
      <c r="DT82" s="152"/>
      <c r="DU82" s="152"/>
      <c r="DV82" s="152"/>
      <c r="DW82" s="153"/>
      <c r="DX82" s="151"/>
      <c r="DY82" s="152"/>
      <c r="DZ82" s="152"/>
      <c r="EA82" s="152"/>
      <c r="EB82" s="152"/>
      <c r="EC82" s="152"/>
      <c r="ED82" s="152"/>
      <c r="EE82" s="153"/>
      <c r="EF82" s="127"/>
      <c r="EG82" s="128"/>
      <c r="EH82" s="128"/>
      <c r="EI82" s="128"/>
      <c r="EJ82" s="128"/>
      <c r="EK82" s="128"/>
      <c r="EL82" s="128"/>
      <c r="EM82" s="129"/>
      <c r="EN82" s="127"/>
      <c r="EO82" s="128"/>
      <c r="EP82" s="128"/>
      <c r="EQ82" s="128"/>
      <c r="ER82" s="128"/>
      <c r="ES82" s="128"/>
      <c r="ET82" s="128"/>
      <c r="EU82" s="129"/>
      <c r="EV82" s="127"/>
      <c r="EW82" s="128"/>
      <c r="EX82" s="128"/>
      <c r="EY82" s="128"/>
      <c r="EZ82" s="128"/>
      <c r="FA82" s="128"/>
      <c r="FB82" s="128"/>
      <c r="FC82" s="129"/>
      <c r="FD82" s="127"/>
      <c r="FE82" s="128"/>
      <c r="FF82" s="128"/>
      <c r="FG82" s="128"/>
      <c r="FH82" s="128"/>
      <c r="FI82" s="128"/>
      <c r="FJ82" s="128"/>
      <c r="FK82" s="130"/>
      <c r="FL82" s="19"/>
    </row>
    <row r="83" spans="1:168" ht="57" customHeight="1" x14ac:dyDescent="0.2">
      <c r="A83" s="157" t="s">
        <v>238</v>
      </c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9"/>
      <c r="S83" s="160" t="s">
        <v>120</v>
      </c>
      <c r="T83" s="161"/>
      <c r="U83" s="161"/>
      <c r="V83" s="161"/>
      <c r="W83" s="161"/>
      <c r="X83" s="162"/>
      <c r="Y83" s="151"/>
      <c r="Z83" s="152"/>
      <c r="AA83" s="152"/>
      <c r="AB83" s="152"/>
      <c r="AC83" s="152"/>
      <c r="AD83" s="152"/>
      <c r="AE83" s="153"/>
      <c r="AF83" s="151"/>
      <c r="AG83" s="152"/>
      <c r="AH83" s="152"/>
      <c r="AI83" s="152"/>
      <c r="AJ83" s="152"/>
      <c r="AK83" s="153"/>
      <c r="AL83" s="151"/>
      <c r="AM83" s="152"/>
      <c r="AN83" s="152"/>
      <c r="AO83" s="152"/>
      <c r="AP83" s="152"/>
      <c r="AQ83" s="152"/>
      <c r="AR83" s="152"/>
      <c r="AS83" s="152"/>
      <c r="AT83" s="153"/>
      <c r="AU83" s="151"/>
      <c r="AV83" s="152"/>
      <c r="AW83" s="152"/>
      <c r="AX83" s="152"/>
      <c r="AY83" s="152"/>
      <c r="AZ83" s="152"/>
      <c r="BA83" s="152"/>
      <c r="BB83" s="153"/>
      <c r="BC83" s="127"/>
      <c r="BD83" s="128"/>
      <c r="BE83" s="128"/>
      <c r="BF83" s="128"/>
      <c r="BG83" s="128"/>
      <c r="BH83" s="128"/>
      <c r="BI83" s="129"/>
      <c r="BJ83" s="151"/>
      <c r="BK83" s="152"/>
      <c r="BL83" s="152"/>
      <c r="BM83" s="152"/>
      <c r="BN83" s="152"/>
      <c r="BO83" s="152"/>
      <c r="BP83" s="152"/>
      <c r="BQ83" s="153"/>
      <c r="BR83" s="151"/>
      <c r="BS83" s="152"/>
      <c r="BT83" s="152"/>
      <c r="BU83" s="152"/>
      <c r="BV83" s="152"/>
      <c r="BW83" s="152"/>
      <c r="BX83" s="152"/>
      <c r="BY83" s="153"/>
      <c r="BZ83" s="127"/>
      <c r="CA83" s="128"/>
      <c r="CB83" s="128"/>
      <c r="CC83" s="128"/>
      <c r="CD83" s="128"/>
      <c r="CE83" s="128"/>
      <c r="CF83" s="128"/>
      <c r="CG83" s="129"/>
      <c r="CH83" s="151"/>
      <c r="CI83" s="152"/>
      <c r="CJ83" s="152"/>
      <c r="CK83" s="152"/>
      <c r="CL83" s="152"/>
      <c r="CM83" s="152"/>
      <c r="CN83" s="152"/>
      <c r="CO83" s="153"/>
      <c r="CP83" s="151"/>
      <c r="CQ83" s="152"/>
      <c r="CR83" s="152"/>
      <c r="CS83" s="152"/>
      <c r="CT83" s="152"/>
      <c r="CU83" s="152"/>
      <c r="CV83" s="152"/>
      <c r="CW83" s="153"/>
      <c r="CX83" s="154"/>
      <c r="CY83" s="155"/>
      <c r="CZ83" s="155"/>
      <c r="DA83" s="155"/>
      <c r="DB83" s="155"/>
      <c r="DC83" s="155"/>
      <c r="DD83" s="155"/>
      <c r="DE83" s="155"/>
      <c r="DF83" s="156"/>
      <c r="DG83" s="151"/>
      <c r="DH83" s="152"/>
      <c r="DI83" s="152"/>
      <c r="DJ83" s="152"/>
      <c r="DK83" s="152"/>
      <c r="DL83" s="152"/>
      <c r="DM83" s="152"/>
      <c r="DN83" s="153"/>
      <c r="DO83" s="151"/>
      <c r="DP83" s="152"/>
      <c r="DQ83" s="152"/>
      <c r="DR83" s="152"/>
      <c r="DS83" s="152"/>
      <c r="DT83" s="152"/>
      <c r="DU83" s="152"/>
      <c r="DV83" s="152"/>
      <c r="DW83" s="153"/>
      <c r="DX83" s="151"/>
      <c r="DY83" s="152"/>
      <c r="DZ83" s="152"/>
      <c r="EA83" s="152"/>
      <c r="EB83" s="152"/>
      <c r="EC83" s="152"/>
      <c r="ED83" s="152"/>
      <c r="EE83" s="153"/>
      <c r="EF83" s="127"/>
      <c r="EG83" s="128"/>
      <c r="EH83" s="128"/>
      <c r="EI83" s="128"/>
      <c r="EJ83" s="128"/>
      <c r="EK83" s="128"/>
      <c r="EL83" s="128"/>
      <c r="EM83" s="129"/>
      <c r="EN83" s="127"/>
      <c r="EO83" s="128"/>
      <c r="EP83" s="128"/>
      <c r="EQ83" s="128"/>
      <c r="ER83" s="128"/>
      <c r="ES83" s="128"/>
      <c r="ET83" s="128"/>
      <c r="EU83" s="129"/>
      <c r="EV83" s="127"/>
      <c r="EW83" s="128"/>
      <c r="EX83" s="128"/>
      <c r="EY83" s="128"/>
      <c r="EZ83" s="128"/>
      <c r="FA83" s="128"/>
      <c r="FB83" s="128"/>
      <c r="FC83" s="129"/>
      <c r="FD83" s="127"/>
      <c r="FE83" s="128"/>
      <c r="FF83" s="128"/>
      <c r="FG83" s="128"/>
      <c r="FH83" s="128"/>
      <c r="FI83" s="128"/>
      <c r="FJ83" s="128"/>
      <c r="FK83" s="130"/>
      <c r="FL83" s="19"/>
    </row>
    <row r="84" spans="1:168" ht="30.75" customHeight="1" x14ac:dyDescent="0.2">
      <c r="A84" s="163" t="s">
        <v>239</v>
      </c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5"/>
      <c r="S84" s="160" t="s">
        <v>132</v>
      </c>
      <c r="T84" s="161"/>
      <c r="U84" s="161"/>
      <c r="V84" s="161"/>
      <c r="W84" s="161"/>
      <c r="X84" s="162"/>
      <c r="Y84" s="151"/>
      <c r="Z84" s="152"/>
      <c r="AA84" s="152"/>
      <c r="AB84" s="152"/>
      <c r="AC84" s="152"/>
      <c r="AD84" s="152"/>
      <c r="AE84" s="153"/>
      <c r="AF84" s="151"/>
      <c r="AG84" s="152"/>
      <c r="AH84" s="152"/>
      <c r="AI84" s="152"/>
      <c r="AJ84" s="152"/>
      <c r="AK84" s="153"/>
      <c r="AL84" s="151"/>
      <c r="AM84" s="152"/>
      <c r="AN84" s="152"/>
      <c r="AO84" s="152"/>
      <c r="AP84" s="152"/>
      <c r="AQ84" s="152"/>
      <c r="AR84" s="152"/>
      <c r="AS84" s="152"/>
      <c r="AT84" s="153"/>
      <c r="AU84" s="151"/>
      <c r="AV84" s="152"/>
      <c r="AW84" s="152"/>
      <c r="AX84" s="152"/>
      <c r="AY84" s="152"/>
      <c r="AZ84" s="152"/>
      <c r="BA84" s="152"/>
      <c r="BB84" s="153"/>
      <c r="BC84" s="127"/>
      <c r="BD84" s="128"/>
      <c r="BE84" s="128"/>
      <c r="BF84" s="128"/>
      <c r="BG84" s="128"/>
      <c r="BH84" s="128"/>
      <c r="BI84" s="129"/>
      <c r="BJ84" s="151"/>
      <c r="BK84" s="152"/>
      <c r="BL84" s="152"/>
      <c r="BM84" s="152"/>
      <c r="BN84" s="152"/>
      <c r="BO84" s="152"/>
      <c r="BP84" s="152"/>
      <c r="BQ84" s="153"/>
      <c r="BR84" s="151"/>
      <c r="BS84" s="152"/>
      <c r="BT84" s="152"/>
      <c r="BU84" s="152"/>
      <c r="BV84" s="152"/>
      <c r="BW84" s="152"/>
      <c r="BX84" s="152"/>
      <c r="BY84" s="153"/>
      <c r="BZ84" s="127"/>
      <c r="CA84" s="128"/>
      <c r="CB84" s="128"/>
      <c r="CC84" s="128"/>
      <c r="CD84" s="128"/>
      <c r="CE84" s="128"/>
      <c r="CF84" s="128"/>
      <c r="CG84" s="129"/>
      <c r="CH84" s="151"/>
      <c r="CI84" s="152"/>
      <c r="CJ84" s="152"/>
      <c r="CK84" s="152"/>
      <c r="CL84" s="152"/>
      <c r="CM84" s="152"/>
      <c r="CN84" s="152"/>
      <c r="CO84" s="153"/>
      <c r="CP84" s="151"/>
      <c r="CQ84" s="152"/>
      <c r="CR84" s="152"/>
      <c r="CS84" s="152"/>
      <c r="CT84" s="152"/>
      <c r="CU84" s="152"/>
      <c r="CV84" s="152"/>
      <c r="CW84" s="153"/>
      <c r="CX84" s="154"/>
      <c r="CY84" s="155"/>
      <c r="CZ84" s="155"/>
      <c r="DA84" s="155"/>
      <c r="DB84" s="155"/>
      <c r="DC84" s="155"/>
      <c r="DD84" s="155"/>
      <c r="DE84" s="155"/>
      <c r="DF84" s="156"/>
      <c r="DG84" s="151"/>
      <c r="DH84" s="152"/>
      <c r="DI84" s="152"/>
      <c r="DJ84" s="152"/>
      <c r="DK84" s="152"/>
      <c r="DL84" s="152"/>
      <c r="DM84" s="152"/>
      <c r="DN84" s="153"/>
      <c r="DO84" s="151"/>
      <c r="DP84" s="152"/>
      <c r="DQ84" s="152"/>
      <c r="DR84" s="152"/>
      <c r="DS84" s="152"/>
      <c r="DT84" s="152"/>
      <c r="DU84" s="152"/>
      <c r="DV84" s="152"/>
      <c r="DW84" s="153"/>
      <c r="DX84" s="151"/>
      <c r="DY84" s="152"/>
      <c r="DZ84" s="152"/>
      <c r="EA84" s="152"/>
      <c r="EB84" s="152"/>
      <c r="EC84" s="152"/>
      <c r="ED84" s="152"/>
      <c r="EE84" s="153"/>
      <c r="EF84" s="127"/>
      <c r="EG84" s="128"/>
      <c r="EH84" s="128"/>
      <c r="EI84" s="128"/>
      <c r="EJ84" s="128"/>
      <c r="EK84" s="128"/>
      <c r="EL84" s="128"/>
      <c r="EM84" s="129"/>
      <c r="EN84" s="127"/>
      <c r="EO84" s="128"/>
      <c r="EP84" s="128"/>
      <c r="EQ84" s="128"/>
      <c r="ER84" s="128"/>
      <c r="ES84" s="128"/>
      <c r="ET84" s="128"/>
      <c r="EU84" s="129"/>
      <c r="EV84" s="127"/>
      <c r="EW84" s="128"/>
      <c r="EX84" s="128"/>
      <c r="EY84" s="128"/>
      <c r="EZ84" s="128"/>
      <c r="FA84" s="128"/>
      <c r="FB84" s="128"/>
      <c r="FC84" s="129"/>
      <c r="FD84" s="127"/>
      <c r="FE84" s="128"/>
      <c r="FF84" s="128"/>
      <c r="FG84" s="128"/>
      <c r="FH84" s="128"/>
      <c r="FI84" s="128"/>
      <c r="FJ84" s="128"/>
      <c r="FK84" s="130"/>
      <c r="FL84" s="19"/>
    </row>
    <row r="85" spans="1:168" ht="53.25" customHeight="1" x14ac:dyDescent="0.2">
      <c r="A85" s="157" t="s">
        <v>240</v>
      </c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9"/>
      <c r="S85" s="160" t="s">
        <v>134</v>
      </c>
      <c r="T85" s="161"/>
      <c r="U85" s="161"/>
      <c r="V85" s="161"/>
      <c r="W85" s="161"/>
      <c r="X85" s="162"/>
      <c r="Y85" s="151"/>
      <c r="Z85" s="152"/>
      <c r="AA85" s="152"/>
      <c r="AB85" s="152"/>
      <c r="AC85" s="152"/>
      <c r="AD85" s="152"/>
      <c r="AE85" s="153"/>
      <c r="AF85" s="151"/>
      <c r="AG85" s="152"/>
      <c r="AH85" s="152"/>
      <c r="AI85" s="152"/>
      <c r="AJ85" s="152"/>
      <c r="AK85" s="153"/>
      <c r="AL85" s="151"/>
      <c r="AM85" s="152"/>
      <c r="AN85" s="152"/>
      <c r="AO85" s="152"/>
      <c r="AP85" s="152"/>
      <c r="AQ85" s="152"/>
      <c r="AR85" s="152"/>
      <c r="AS85" s="152"/>
      <c r="AT85" s="153"/>
      <c r="AU85" s="151"/>
      <c r="AV85" s="152"/>
      <c r="AW85" s="152"/>
      <c r="AX85" s="152"/>
      <c r="AY85" s="152"/>
      <c r="AZ85" s="152"/>
      <c r="BA85" s="152"/>
      <c r="BB85" s="153"/>
      <c r="BC85" s="127"/>
      <c r="BD85" s="128"/>
      <c r="BE85" s="128"/>
      <c r="BF85" s="128"/>
      <c r="BG85" s="128"/>
      <c r="BH85" s="128"/>
      <c r="BI85" s="129"/>
      <c r="BJ85" s="151"/>
      <c r="BK85" s="152"/>
      <c r="BL85" s="152"/>
      <c r="BM85" s="152"/>
      <c r="BN85" s="152"/>
      <c r="BO85" s="152"/>
      <c r="BP85" s="152"/>
      <c r="BQ85" s="153"/>
      <c r="BR85" s="151"/>
      <c r="BS85" s="152"/>
      <c r="BT85" s="152"/>
      <c r="BU85" s="152"/>
      <c r="BV85" s="152"/>
      <c r="BW85" s="152"/>
      <c r="BX85" s="152"/>
      <c r="BY85" s="153"/>
      <c r="BZ85" s="127"/>
      <c r="CA85" s="128"/>
      <c r="CB85" s="128"/>
      <c r="CC85" s="128"/>
      <c r="CD85" s="128"/>
      <c r="CE85" s="128"/>
      <c r="CF85" s="128"/>
      <c r="CG85" s="129"/>
      <c r="CH85" s="151"/>
      <c r="CI85" s="152"/>
      <c r="CJ85" s="152"/>
      <c r="CK85" s="152"/>
      <c r="CL85" s="152"/>
      <c r="CM85" s="152"/>
      <c r="CN85" s="152"/>
      <c r="CO85" s="153"/>
      <c r="CP85" s="151"/>
      <c r="CQ85" s="152"/>
      <c r="CR85" s="152"/>
      <c r="CS85" s="152"/>
      <c r="CT85" s="152"/>
      <c r="CU85" s="152"/>
      <c r="CV85" s="152"/>
      <c r="CW85" s="153"/>
      <c r="CX85" s="154"/>
      <c r="CY85" s="155"/>
      <c r="CZ85" s="155"/>
      <c r="DA85" s="155"/>
      <c r="DB85" s="155"/>
      <c r="DC85" s="155"/>
      <c r="DD85" s="155"/>
      <c r="DE85" s="155"/>
      <c r="DF85" s="156"/>
      <c r="DG85" s="151"/>
      <c r="DH85" s="152"/>
      <c r="DI85" s="152"/>
      <c r="DJ85" s="152"/>
      <c r="DK85" s="152"/>
      <c r="DL85" s="152"/>
      <c r="DM85" s="152"/>
      <c r="DN85" s="153"/>
      <c r="DO85" s="151"/>
      <c r="DP85" s="152"/>
      <c r="DQ85" s="152"/>
      <c r="DR85" s="152"/>
      <c r="DS85" s="152"/>
      <c r="DT85" s="152"/>
      <c r="DU85" s="152"/>
      <c r="DV85" s="152"/>
      <c r="DW85" s="153"/>
      <c r="DX85" s="151"/>
      <c r="DY85" s="152"/>
      <c r="DZ85" s="152"/>
      <c r="EA85" s="152"/>
      <c r="EB85" s="152"/>
      <c r="EC85" s="152"/>
      <c r="ED85" s="152"/>
      <c r="EE85" s="153"/>
      <c r="EF85" s="127"/>
      <c r="EG85" s="128"/>
      <c r="EH85" s="128"/>
      <c r="EI85" s="128"/>
      <c r="EJ85" s="128"/>
      <c r="EK85" s="128"/>
      <c r="EL85" s="128"/>
      <c r="EM85" s="129"/>
      <c r="EN85" s="127"/>
      <c r="EO85" s="128"/>
      <c r="EP85" s="128"/>
      <c r="EQ85" s="128"/>
      <c r="ER85" s="128"/>
      <c r="ES85" s="128"/>
      <c r="ET85" s="128"/>
      <c r="EU85" s="129"/>
      <c r="EV85" s="127"/>
      <c r="EW85" s="128"/>
      <c r="EX85" s="128"/>
      <c r="EY85" s="128"/>
      <c r="EZ85" s="128"/>
      <c r="FA85" s="128"/>
      <c r="FB85" s="128"/>
      <c r="FC85" s="129"/>
      <c r="FD85" s="127"/>
      <c r="FE85" s="128"/>
      <c r="FF85" s="128"/>
      <c r="FG85" s="128"/>
      <c r="FH85" s="128"/>
      <c r="FI85" s="128"/>
      <c r="FJ85" s="128"/>
      <c r="FK85" s="130"/>
      <c r="FL85" s="19"/>
    </row>
    <row r="86" spans="1:168" ht="66.75" customHeight="1" x14ac:dyDescent="0.2">
      <c r="A86" s="157" t="s">
        <v>241</v>
      </c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9"/>
      <c r="S86" s="160" t="s">
        <v>136</v>
      </c>
      <c r="T86" s="161"/>
      <c r="U86" s="161"/>
      <c r="V86" s="161"/>
      <c r="W86" s="161"/>
      <c r="X86" s="162"/>
      <c r="Y86" s="151"/>
      <c r="Z86" s="152"/>
      <c r="AA86" s="152"/>
      <c r="AB86" s="152"/>
      <c r="AC86" s="152"/>
      <c r="AD86" s="152"/>
      <c r="AE86" s="153"/>
      <c r="AF86" s="151"/>
      <c r="AG86" s="152"/>
      <c r="AH86" s="152"/>
      <c r="AI86" s="152"/>
      <c r="AJ86" s="152"/>
      <c r="AK86" s="153"/>
      <c r="AL86" s="151"/>
      <c r="AM86" s="152"/>
      <c r="AN86" s="152"/>
      <c r="AO86" s="152"/>
      <c r="AP86" s="152"/>
      <c r="AQ86" s="152"/>
      <c r="AR86" s="152"/>
      <c r="AS86" s="152"/>
      <c r="AT86" s="153"/>
      <c r="AU86" s="151"/>
      <c r="AV86" s="152"/>
      <c r="AW86" s="152"/>
      <c r="AX86" s="152"/>
      <c r="AY86" s="152"/>
      <c r="AZ86" s="152"/>
      <c r="BA86" s="152"/>
      <c r="BB86" s="153"/>
      <c r="BC86" s="127"/>
      <c r="BD86" s="128"/>
      <c r="BE86" s="128"/>
      <c r="BF86" s="128"/>
      <c r="BG86" s="128"/>
      <c r="BH86" s="128"/>
      <c r="BI86" s="129"/>
      <c r="BJ86" s="151"/>
      <c r="BK86" s="152"/>
      <c r="BL86" s="152"/>
      <c r="BM86" s="152"/>
      <c r="BN86" s="152"/>
      <c r="BO86" s="152"/>
      <c r="BP86" s="152"/>
      <c r="BQ86" s="153"/>
      <c r="BR86" s="151"/>
      <c r="BS86" s="152"/>
      <c r="BT86" s="152"/>
      <c r="BU86" s="152"/>
      <c r="BV86" s="152"/>
      <c r="BW86" s="152"/>
      <c r="BX86" s="152"/>
      <c r="BY86" s="153"/>
      <c r="BZ86" s="127"/>
      <c r="CA86" s="128"/>
      <c r="CB86" s="128"/>
      <c r="CC86" s="128"/>
      <c r="CD86" s="128"/>
      <c r="CE86" s="128"/>
      <c r="CF86" s="128"/>
      <c r="CG86" s="129"/>
      <c r="CH86" s="151"/>
      <c r="CI86" s="152"/>
      <c r="CJ86" s="152"/>
      <c r="CK86" s="152"/>
      <c r="CL86" s="152"/>
      <c r="CM86" s="152"/>
      <c r="CN86" s="152"/>
      <c r="CO86" s="153"/>
      <c r="CP86" s="151"/>
      <c r="CQ86" s="152"/>
      <c r="CR86" s="152"/>
      <c r="CS86" s="152"/>
      <c r="CT86" s="152"/>
      <c r="CU86" s="152"/>
      <c r="CV86" s="152"/>
      <c r="CW86" s="153"/>
      <c r="CX86" s="154"/>
      <c r="CY86" s="155"/>
      <c r="CZ86" s="155"/>
      <c r="DA86" s="155"/>
      <c r="DB86" s="155"/>
      <c r="DC86" s="155"/>
      <c r="DD86" s="155"/>
      <c r="DE86" s="155"/>
      <c r="DF86" s="156"/>
      <c r="DG86" s="151"/>
      <c r="DH86" s="152"/>
      <c r="DI86" s="152"/>
      <c r="DJ86" s="152"/>
      <c r="DK86" s="152"/>
      <c r="DL86" s="152"/>
      <c r="DM86" s="152"/>
      <c r="DN86" s="153"/>
      <c r="DO86" s="151"/>
      <c r="DP86" s="152"/>
      <c r="DQ86" s="152"/>
      <c r="DR86" s="152"/>
      <c r="DS86" s="152"/>
      <c r="DT86" s="152"/>
      <c r="DU86" s="152"/>
      <c r="DV86" s="152"/>
      <c r="DW86" s="153"/>
      <c r="DX86" s="151"/>
      <c r="DY86" s="152"/>
      <c r="DZ86" s="152"/>
      <c r="EA86" s="152"/>
      <c r="EB86" s="152"/>
      <c r="EC86" s="152"/>
      <c r="ED86" s="152"/>
      <c r="EE86" s="153"/>
      <c r="EF86" s="127"/>
      <c r="EG86" s="128"/>
      <c r="EH86" s="128"/>
      <c r="EI86" s="128"/>
      <c r="EJ86" s="128"/>
      <c r="EK86" s="128"/>
      <c r="EL86" s="128"/>
      <c r="EM86" s="129"/>
      <c r="EN86" s="127"/>
      <c r="EO86" s="128"/>
      <c r="EP86" s="128"/>
      <c r="EQ86" s="128"/>
      <c r="ER86" s="128"/>
      <c r="ES86" s="128"/>
      <c r="ET86" s="128"/>
      <c r="EU86" s="129"/>
      <c r="EV86" s="127"/>
      <c r="EW86" s="128"/>
      <c r="EX86" s="128"/>
      <c r="EY86" s="128"/>
      <c r="EZ86" s="128"/>
      <c r="FA86" s="128"/>
      <c r="FB86" s="128"/>
      <c r="FC86" s="129"/>
      <c r="FD86" s="127"/>
      <c r="FE86" s="128"/>
      <c r="FF86" s="128"/>
      <c r="FG86" s="128"/>
      <c r="FH86" s="128"/>
      <c r="FI86" s="128"/>
      <c r="FJ86" s="128"/>
      <c r="FK86" s="130"/>
      <c r="FL86" s="19"/>
    </row>
    <row r="87" spans="1:168" x14ac:dyDescent="0.2">
      <c r="A87" s="131" t="s">
        <v>161</v>
      </c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35"/>
      <c r="S87" s="133" t="s">
        <v>162</v>
      </c>
      <c r="T87" s="134"/>
      <c r="U87" s="134"/>
      <c r="V87" s="134"/>
      <c r="W87" s="134"/>
      <c r="X87" s="135"/>
      <c r="Y87" s="136">
        <f>Y55+Y56+Y57+Y68</f>
        <v>54621469.849999994</v>
      </c>
      <c r="Z87" s="137"/>
      <c r="AA87" s="137"/>
      <c r="AB87" s="137"/>
      <c r="AC87" s="137"/>
      <c r="AD87" s="137"/>
      <c r="AE87" s="138"/>
      <c r="AF87" s="139" t="s">
        <v>164</v>
      </c>
      <c r="AG87" s="140"/>
      <c r="AH87" s="140"/>
      <c r="AI87" s="140"/>
      <c r="AJ87" s="140"/>
      <c r="AK87" s="141"/>
      <c r="AL87" s="136">
        <f>AL55+AL56+AL57+AL68</f>
        <v>49527561.200000003</v>
      </c>
      <c r="AM87" s="137"/>
      <c r="AN87" s="137"/>
      <c r="AO87" s="137"/>
      <c r="AP87" s="137"/>
      <c r="AQ87" s="137"/>
      <c r="AR87" s="137"/>
      <c r="AS87" s="137"/>
      <c r="AT87" s="138"/>
      <c r="AU87" s="139" t="s">
        <v>242</v>
      </c>
      <c r="AV87" s="140"/>
      <c r="AW87" s="140"/>
      <c r="AX87" s="140"/>
      <c r="AY87" s="140"/>
      <c r="AZ87" s="140"/>
      <c r="BA87" s="140"/>
      <c r="BB87" s="141"/>
      <c r="BC87" s="142">
        <f>BC57</f>
        <v>2068600</v>
      </c>
      <c r="BD87" s="143"/>
      <c r="BE87" s="143"/>
      <c r="BF87" s="143"/>
      <c r="BG87" s="143"/>
      <c r="BH87" s="143"/>
      <c r="BI87" s="144"/>
      <c r="BJ87" s="139" t="s">
        <v>243</v>
      </c>
      <c r="BK87" s="140"/>
      <c r="BL87" s="140"/>
      <c r="BM87" s="140"/>
      <c r="BN87" s="140"/>
      <c r="BO87" s="140"/>
      <c r="BP87" s="140"/>
      <c r="BQ87" s="141"/>
      <c r="BR87" s="145"/>
      <c r="BS87" s="137"/>
      <c r="BT87" s="137"/>
      <c r="BU87" s="137"/>
      <c r="BV87" s="137"/>
      <c r="BW87" s="137"/>
      <c r="BX87" s="137"/>
      <c r="BY87" s="138"/>
      <c r="BZ87" s="139"/>
      <c r="CA87" s="140"/>
      <c r="CB87" s="140"/>
      <c r="CC87" s="140"/>
      <c r="CD87" s="140"/>
      <c r="CE87" s="140"/>
      <c r="CF87" s="140"/>
      <c r="CG87" s="141"/>
      <c r="CH87" s="145"/>
      <c r="CI87" s="137"/>
      <c r="CJ87" s="137"/>
      <c r="CK87" s="137"/>
      <c r="CL87" s="137"/>
      <c r="CM87" s="137"/>
      <c r="CN87" s="137"/>
      <c r="CO87" s="138"/>
      <c r="CP87" s="139"/>
      <c r="CQ87" s="140"/>
      <c r="CR87" s="140"/>
      <c r="CS87" s="140"/>
      <c r="CT87" s="140"/>
      <c r="CU87" s="140"/>
      <c r="CV87" s="140"/>
      <c r="CW87" s="141"/>
      <c r="CX87" s="139"/>
      <c r="CY87" s="140"/>
      <c r="CZ87" s="140"/>
      <c r="DA87" s="140"/>
      <c r="DB87" s="140"/>
      <c r="DC87" s="140"/>
      <c r="DD87" s="140"/>
      <c r="DE87" s="140"/>
      <c r="DF87" s="141"/>
      <c r="DG87" s="139"/>
      <c r="DH87" s="140"/>
      <c r="DI87" s="140"/>
      <c r="DJ87" s="140"/>
      <c r="DK87" s="140"/>
      <c r="DL87" s="140"/>
      <c r="DM87" s="140"/>
      <c r="DN87" s="141"/>
      <c r="DO87" s="136">
        <f>DO55+DO56+DO57+DO68</f>
        <v>3025308.65</v>
      </c>
      <c r="DP87" s="137"/>
      <c r="DQ87" s="137"/>
      <c r="DR87" s="137"/>
      <c r="DS87" s="137"/>
      <c r="DT87" s="137"/>
      <c r="DU87" s="137"/>
      <c r="DV87" s="137"/>
      <c r="DW87" s="138"/>
      <c r="DX87" s="139" t="s">
        <v>244</v>
      </c>
      <c r="DY87" s="140"/>
      <c r="DZ87" s="140"/>
      <c r="EA87" s="140"/>
      <c r="EB87" s="140"/>
      <c r="EC87" s="140"/>
      <c r="ED87" s="140"/>
      <c r="EE87" s="141"/>
      <c r="EF87" s="136">
        <f>EF55+EF56+EF57+EF68</f>
        <v>2767116.89</v>
      </c>
      <c r="EG87" s="137"/>
      <c r="EH87" s="137"/>
      <c r="EI87" s="137"/>
      <c r="EJ87" s="137"/>
      <c r="EK87" s="137"/>
      <c r="EL87" s="137"/>
      <c r="EM87" s="137"/>
      <c r="EN87" s="146" t="s">
        <v>245</v>
      </c>
      <c r="EO87" s="147"/>
      <c r="EP87" s="147"/>
      <c r="EQ87" s="147"/>
      <c r="ER87" s="147"/>
      <c r="ES87" s="147"/>
      <c r="ET87" s="147"/>
      <c r="EU87" s="148"/>
      <c r="EV87" s="149"/>
      <c r="EW87" s="143"/>
      <c r="EX87" s="143"/>
      <c r="EY87" s="143"/>
      <c r="EZ87" s="143"/>
      <c r="FA87" s="143"/>
      <c r="FB87" s="143"/>
      <c r="FC87" s="144"/>
      <c r="FD87" s="146"/>
      <c r="FE87" s="147"/>
      <c r="FF87" s="147"/>
      <c r="FG87" s="147"/>
      <c r="FH87" s="147"/>
      <c r="FI87" s="147"/>
      <c r="FJ87" s="147"/>
      <c r="FK87" s="150"/>
      <c r="FL87" s="19"/>
    </row>
  </sheetData>
  <mergeCells count="881">
    <mergeCell ref="A1:FL1"/>
    <mergeCell ref="A5:FL5"/>
    <mergeCell ref="A7:BR8"/>
    <mergeCell ref="BS7:CA8"/>
    <mergeCell ref="CB7:DS7"/>
    <mergeCell ref="DT7:EO8"/>
    <mergeCell ref="EP7:FK8"/>
    <mergeCell ref="CB8:CW8"/>
    <mergeCell ref="CX8:DS8"/>
    <mergeCell ref="A9:BR9"/>
    <mergeCell ref="BS9:CA9"/>
    <mergeCell ref="CB9:CW9"/>
    <mergeCell ref="CX9:DS9"/>
    <mergeCell ref="DT9:EO9"/>
    <mergeCell ref="EP9:FK9"/>
    <mergeCell ref="A10:BR10"/>
    <mergeCell ref="BS10:CA10"/>
    <mergeCell ref="CB10:CW10"/>
    <mergeCell ref="CX10:DS10"/>
    <mergeCell ref="DT10:EO10"/>
    <mergeCell ref="EP10:FK10"/>
    <mergeCell ref="A11:BR11"/>
    <mergeCell ref="BS11:CA11"/>
    <mergeCell ref="CB11:CW11"/>
    <mergeCell ref="CX11:DS11"/>
    <mergeCell ref="DT11:EO11"/>
    <mergeCell ref="EP11:FK11"/>
    <mergeCell ref="A12:BR12"/>
    <mergeCell ref="BS12:CA12"/>
    <mergeCell ref="CB12:CW12"/>
    <mergeCell ref="CX12:DS12"/>
    <mergeCell ref="DT12:EO12"/>
    <mergeCell ref="EP12:FK12"/>
    <mergeCell ref="A13:BR13"/>
    <mergeCell ref="BS13:CA13"/>
    <mergeCell ref="CB13:CW13"/>
    <mergeCell ref="CX13:DS13"/>
    <mergeCell ref="DT13:EO13"/>
    <mergeCell ref="EP13:FK13"/>
    <mergeCell ref="A14:BR14"/>
    <mergeCell ref="BS14:CA14"/>
    <mergeCell ref="CB14:CW14"/>
    <mergeCell ref="CX14:DS14"/>
    <mergeCell ref="DT14:EO14"/>
    <mergeCell ref="EP14:FK14"/>
    <mergeCell ref="A15:BR15"/>
    <mergeCell ref="BS15:CA15"/>
    <mergeCell ref="CB15:CW15"/>
    <mergeCell ref="CX15:DS15"/>
    <mergeCell ref="DT15:EO15"/>
    <mergeCell ref="EP15:FK15"/>
    <mergeCell ref="A16:BR16"/>
    <mergeCell ref="BS16:CA16"/>
    <mergeCell ref="CB16:CW16"/>
    <mergeCell ref="CX16:DS16"/>
    <mergeCell ref="DT16:EO16"/>
    <mergeCell ref="EP16:FK16"/>
    <mergeCell ref="A17:BR17"/>
    <mergeCell ref="BS17:CA17"/>
    <mergeCell ref="CB17:CW17"/>
    <mergeCell ref="CX17:DS17"/>
    <mergeCell ref="DT17:EO17"/>
    <mergeCell ref="EP17:FK17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9"/>
    <mergeCell ref="BS28:CA29"/>
    <mergeCell ref="CB28:DS28"/>
    <mergeCell ref="DT28:EO29"/>
    <mergeCell ref="EP28:FK29"/>
    <mergeCell ref="CB29:CW29"/>
    <mergeCell ref="CX29:DS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Q46"/>
    <mergeCell ref="BS46:CA46"/>
    <mergeCell ref="CB46:CW46"/>
    <mergeCell ref="CX46:DS46"/>
    <mergeCell ref="DT46:EO46"/>
    <mergeCell ref="EP46:FK46"/>
    <mergeCell ref="B48:FL48"/>
    <mergeCell ref="A50:R53"/>
    <mergeCell ref="S50:X53"/>
    <mergeCell ref="Y50:AE53"/>
    <mergeCell ref="AF50:AK53"/>
    <mergeCell ref="AL50:FK50"/>
    <mergeCell ref="AL51:AT53"/>
    <mergeCell ref="AU51:BB53"/>
    <mergeCell ref="BC51:BI53"/>
    <mergeCell ref="BJ51:BQ53"/>
    <mergeCell ref="BR51:CW51"/>
    <mergeCell ref="CX51:DF53"/>
    <mergeCell ref="DG51:DN53"/>
    <mergeCell ref="DO51:DW53"/>
    <mergeCell ref="DX51:EE53"/>
    <mergeCell ref="EF51:FK51"/>
    <mergeCell ref="BR52:CW52"/>
    <mergeCell ref="EF52:EM53"/>
    <mergeCell ref="EN52:EU53"/>
    <mergeCell ref="EV52:FC53"/>
    <mergeCell ref="FD52:FK53"/>
    <mergeCell ref="BR53:BY53"/>
    <mergeCell ref="BZ53:CG53"/>
    <mergeCell ref="CH53:CO53"/>
    <mergeCell ref="CP53:CW53"/>
    <mergeCell ref="A54:R54"/>
    <mergeCell ref="S54:X54"/>
    <mergeCell ref="Y54:AE54"/>
    <mergeCell ref="AF54:AK54"/>
    <mergeCell ref="AL54:AT54"/>
    <mergeCell ref="AU54:BB54"/>
    <mergeCell ref="BC54:BI54"/>
    <mergeCell ref="BJ54:BQ54"/>
    <mergeCell ref="BR54:BY54"/>
    <mergeCell ref="BZ54:CG54"/>
    <mergeCell ref="CH54:CO54"/>
    <mergeCell ref="CP54:CW54"/>
    <mergeCell ref="CX54:DF54"/>
    <mergeCell ref="DG54:DN54"/>
    <mergeCell ref="DO54:DW54"/>
    <mergeCell ref="DX54:EE54"/>
    <mergeCell ref="EF54:EM54"/>
    <mergeCell ref="EN54:EU54"/>
    <mergeCell ref="EV54:FC54"/>
    <mergeCell ref="FD54:FK54"/>
    <mergeCell ref="A55:R55"/>
    <mergeCell ref="S55:X55"/>
    <mergeCell ref="Y55:AE55"/>
    <mergeCell ref="AF55:AK55"/>
    <mergeCell ref="AL55:AT55"/>
    <mergeCell ref="AU55:BB55"/>
    <mergeCell ref="BC55:BI55"/>
    <mergeCell ref="BJ55:BQ55"/>
    <mergeCell ref="BR55:BY55"/>
    <mergeCell ref="BZ55:CG55"/>
    <mergeCell ref="CH55:CO55"/>
    <mergeCell ref="CP55:CW55"/>
    <mergeCell ref="CX55:DF55"/>
    <mergeCell ref="DG55:DN55"/>
    <mergeCell ref="DO55:DW55"/>
    <mergeCell ref="DX55:EE55"/>
    <mergeCell ref="EF55:EM55"/>
    <mergeCell ref="EN55:EU55"/>
    <mergeCell ref="EV55:FC55"/>
    <mergeCell ref="FD55:FK55"/>
    <mergeCell ref="CP56:CW56"/>
    <mergeCell ref="CX56:DF56"/>
    <mergeCell ref="DG56:DN56"/>
    <mergeCell ref="DO56:DW56"/>
    <mergeCell ref="DX56:EE56"/>
    <mergeCell ref="EF56:EM56"/>
    <mergeCell ref="EN56:EU56"/>
    <mergeCell ref="A56:R56"/>
    <mergeCell ref="S56:X56"/>
    <mergeCell ref="Y56:AE56"/>
    <mergeCell ref="AF56:AK56"/>
    <mergeCell ref="AL56:AT56"/>
    <mergeCell ref="AU56:BB56"/>
    <mergeCell ref="BC56:BI56"/>
    <mergeCell ref="BJ56:BQ56"/>
    <mergeCell ref="BR56:BY56"/>
    <mergeCell ref="EV56:FC56"/>
    <mergeCell ref="FD56:FK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BZ56:CG56"/>
    <mergeCell ref="CH56:CO56"/>
    <mergeCell ref="CP58:CW58"/>
    <mergeCell ref="CX58:DF58"/>
    <mergeCell ref="DG58:DN58"/>
    <mergeCell ref="DO58:DW58"/>
    <mergeCell ref="DX58:EE58"/>
    <mergeCell ref="EF58:EM58"/>
    <mergeCell ref="EN58:EU58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BZ58:CG58"/>
    <mergeCell ref="CH58:CO58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A76:R79"/>
    <mergeCell ref="S76:X79"/>
    <mergeCell ref="Y76:AE79"/>
    <mergeCell ref="AF76:AK79"/>
    <mergeCell ref="AL76:FK76"/>
    <mergeCell ref="AL77:AT79"/>
    <mergeCell ref="AU77:BB79"/>
    <mergeCell ref="BC77:BI79"/>
    <mergeCell ref="BJ77:BQ79"/>
    <mergeCell ref="BR77:CW77"/>
    <mergeCell ref="CX77:DF79"/>
    <mergeCell ref="DG77:DN79"/>
    <mergeCell ref="DO77:DW79"/>
    <mergeCell ref="DX77:EE79"/>
    <mergeCell ref="EF77:FK77"/>
    <mergeCell ref="BR78:CW78"/>
    <mergeCell ref="EF78:EM79"/>
    <mergeCell ref="EN78:EU79"/>
    <mergeCell ref="EV78:FC79"/>
    <mergeCell ref="FD78:FK79"/>
    <mergeCell ref="BR79:BY79"/>
    <mergeCell ref="BZ79:CG79"/>
    <mergeCell ref="CH79:CO79"/>
    <mergeCell ref="CP79:CW79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4:FC84"/>
    <mergeCell ref="FD84:FK84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EV85:FC85"/>
    <mergeCell ref="FD85:FK85"/>
    <mergeCell ref="BZ84:CG84"/>
    <mergeCell ref="CH84:CO84"/>
    <mergeCell ref="CP86:CW86"/>
    <mergeCell ref="CX86:DF86"/>
    <mergeCell ref="DG86:DN86"/>
    <mergeCell ref="DO86:DW86"/>
    <mergeCell ref="DX86:EE86"/>
    <mergeCell ref="EF86:EM86"/>
    <mergeCell ref="EN86:EU86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EV86:FC86"/>
    <mergeCell ref="FD86:FK86"/>
    <mergeCell ref="A87:Q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EV87:FC87"/>
    <mergeCell ref="FD87:FK87"/>
    <mergeCell ref="BZ86:CG86"/>
    <mergeCell ref="CH86:CO86"/>
  </mergeCells>
  <pageMargins left="0" right="0" top="0" bottom="0" header="0" footer="0"/>
  <pageSetup paperSize="9" scale="67" fitToHeight="5" orientation="landscape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58"/>
  <sheetViews>
    <sheetView tabSelected="1" view="pageLayout" zoomScaleNormal="100" zoomScaleSheetLayoutView="100" workbookViewId="0">
      <selection activeCell="E9" sqref="E9:E11"/>
    </sheetView>
  </sheetViews>
  <sheetFormatPr defaultColWidth="9.140625" defaultRowHeight="12.75" x14ac:dyDescent="0.2"/>
  <cols>
    <col min="1" max="9" width="9.140625" style="19"/>
    <col min="10" max="10" width="11.28515625" style="19" customWidth="1"/>
    <col min="11" max="11" width="10" style="19" customWidth="1"/>
    <col min="12" max="12" width="17.85546875" style="19" customWidth="1"/>
    <col min="13" max="13" width="10.7109375" style="19" customWidth="1"/>
    <col min="14" max="14" width="13.7109375" style="19" customWidth="1"/>
    <col min="15" max="18" width="9.140625" style="19"/>
    <col min="19" max="19" width="10" style="19" customWidth="1"/>
    <col min="20" max="16384" width="9.140625" style="19"/>
  </cols>
  <sheetData>
    <row r="1" spans="1:14" ht="44.25" customHeight="1" x14ac:dyDescent="0.2">
      <c r="A1" s="304" t="s">
        <v>246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</row>
    <row r="2" spans="1:14" ht="12" customHeight="1" x14ac:dyDescent="0.2">
      <c r="A2" s="36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20.25" x14ac:dyDescent="0.2">
      <c r="A3" s="301" t="s">
        <v>247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</row>
    <row r="4" spans="1:14" ht="15" x14ac:dyDescent="0.25">
      <c r="A4" s="39"/>
      <c r="B4" s="39"/>
      <c r="C4" s="39"/>
      <c r="D4" s="1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4" ht="39" customHeight="1" x14ac:dyDescent="0.2">
      <c r="A5" s="112" t="s">
        <v>248</v>
      </c>
      <c r="B5" s="112"/>
      <c r="C5" s="112"/>
      <c r="D5" s="112"/>
      <c r="E5" s="112" t="s">
        <v>249</v>
      </c>
      <c r="F5" s="112" t="s">
        <v>250</v>
      </c>
      <c r="G5" s="112" t="s">
        <v>251</v>
      </c>
      <c r="H5" s="112"/>
      <c r="I5" s="112"/>
      <c r="J5" s="112" t="s">
        <v>252</v>
      </c>
      <c r="K5" s="112" t="s">
        <v>253</v>
      </c>
      <c r="L5" s="112" t="s">
        <v>254</v>
      </c>
      <c r="M5" s="112"/>
      <c r="N5" s="112"/>
    </row>
    <row r="6" spans="1:14" x14ac:dyDescent="0.2">
      <c r="A6" s="112"/>
      <c r="B6" s="112"/>
      <c r="C6" s="112"/>
      <c r="D6" s="112"/>
      <c r="E6" s="112"/>
      <c r="F6" s="112"/>
      <c r="G6" s="112" t="s">
        <v>255</v>
      </c>
      <c r="H6" s="112"/>
      <c r="I6" s="112" t="s">
        <v>256</v>
      </c>
      <c r="J6" s="112"/>
      <c r="K6" s="112"/>
      <c r="L6" s="112" t="s">
        <v>257</v>
      </c>
      <c r="M6" s="112" t="s">
        <v>258</v>
      </c>
      <c r="N6" s="112" t="s">
        <v>259</v>
      </c>
    </row>
    <row r="7" spans="1:14" ht="25.5" x14ac:dyDescent="0.2">
      <c r="A7" s="112"/>
      <c r="B7" s="112"/>
      <c r="C7" s="112"/>
      <c r="D7" s="112"/>
      <c r="E7" s="112"/>
      <c r="F7" s="112"/>
      <c r="G7" s="12" t="s">
        <v>55</v>
      </c>
      <c r="H7" s="12" t="s">
        <v>260</v>
      </c>
      <c r="I7" s="112"/>
      <c r="J7" s="112"/>
      <c r="K7" s="112"/>
      <c r="L7" s="112"/>
      <c r="M7" s="112"/>
      <c r="N7" s="112"/>
    </row>
    <row r="8" spans="1:14" x14ac:dyDescent="0.2">
      <c r="A8" s="115">
        <v>1</v>
      </c>
      <c r="B8" s="115"/>
      <c r="C8" s="115"/>
      <c r="D8" s="115"/>
      <c r="E8" s="13">
        <v>2</v>
      </c>
      <c r="F8" s="13">
        <v>3</v>
      </c>
      <c r="G8" s="13">
        <v>4</v>
      </c>
      <c r="H8" s="13">
        <v>5</v>
      </c>
      <c r="I8" s="13">
        <v>6</v>
      </c>
      <c r="J8" s="13">
        <v>7</v>
      </c>
      <c r="K8" s="13">
        <v>8</v>
      </c>
      <c r="L8" s="13">
        <v>9</v>
      </c>
      <c r="M8" s="13">
        <v>10</v>
      </c>
      <c r="N8" s="13">
        <v>11</v>
      </c>
    </row>
    <row r="9" spans="1:14" ht="42.6" customHeight="1" x14ac:dyDescent="0.2">
      <c r="A9" s="303" t="s">
        <v>261</v>
      </c>
      <c r="B9" s="303"/>
      <c r="C9" s="303"/>
      <c r="D9" s="303"/>
      <c r="E9" s="13" t="s">
        <v>262</v>
      </c>
      <c r="F9" s="13">
        <v>1000</v>
      </c>
      <c r="G9" s="13" t="s">
        <v>263</v>
      </c>
      <c r="H9" s="13">
        <v>356</v>
      </c>
      <c r="I9" s="13">
        <v>313.5</v>
      </c>
      <c r="J9" s="40">
        <v>313500</v>
      </c>
      <c r="K9" s="40">
        <v>1000</v>
      </c>
      <c r="L9" s="13" t="s">
        <v>264</v>
      </c>
      <c r="M9" s="41">
        <v>45043</v>
      </c>
      <c r="N9" s="13">
        <v>272</v>
      </c>
    </row>
    <row r="10" spans="1:14" ht="44.45" customHeight="1" x14ac:dyDescent="0.2">
      <c r="A10" s="303" t="s">
        <v>265</v>
      </c>
      <c r="B10" s="303"/>
      <c r="C10" s="303"/>
      <c r="D10" s="303"/>
      <c r="E10" s="13" t="s">
        <v>262</v>
      </c>
      <c r="F10" s="13">
        <v>1000</v>
      </c>
      <c r="G10" s="13" t="s">
        <v>263</v>
      </c>
      <c r="H10" s="13">
        <v>356</v>
      </c>
      <c r="I10" s="13">
        <v>163</v>
      </c>
      <c r="J10" s="40">
        <v>163000</v>
      </c>
      <c r="K10" s="40">
        <v>1000</v>
      </c>
      <c r="L10" s="13" t="s">
        <v>264</v>
      </c>
      <c r="M10" s="41">
        <v>45043</v>
      </c>
      <c r="N10" s="13">
        <v>272</v>
      </c>
    </row>
    <row r="11" spans="1:14" ht="57.6" customHeight="1" x14ac:dyDescent="0.2">
      <c r="A11" s="303" t="s">
        <v>266</v>
      </c>
      <c r="B11" s="303"/>
      <c r="C11" s="303"/>
      <c r="D11" s="303"/>
      <c r="E11" s="13" t="s">
        <v>262</v>
      </c>
      <c r="F11" s="13">
        <v>1000</v>
      </c>
      <c r="G11" s="13" t="s">
        <v>263</v>
      </c>
      <c r="H11" s="13">
        <v>356</v>
      </c>
      <c r="I11" s="13">
        <v>12</v>
      </c>
      <c r="J11" s="40">
        <v>24000</v>
      </c>
      <c r="K11" s="40">
        <v>2000</v>
      </c>
      <c r="L11" s="13" t="s">
        <v>264</v>
      </c>
      <c r="M11" s="41">
        <v>45043</v>
      </c>
      <c r="N11" s="13">
        <v>272</v>
      </c>
    </row>
    <row r="12" spans="1:14" ht="42.6" customHeight="1" x14ac:dyDescent="0.2">
      <c r="A12" s="303" t="s">
        <v>267</v>
      </c>
      <c r="B12" s="303"/>
      <c r="C12" s="303"/>
      <c r="D12" s="303"/>
      <c r="E12" s="13" t="s">
        <v>262</v>
      </c>
      <c r="F12" s="13">
        <v>2000</v>
      </c>
      <c r="G12" s="13" t="s">
        <v>268</v>
      </c>
      <c r="H12" s="13">
        <v>792</v>
      </c>
      <c r="I12" s="13">
        <v>83</v>
      </c>
      <c r="J12" s="40">
        <v>41500</v>
      </c>
      <c r="K12" s="40">
        <v>500</v>
      </c>
      <c r="L12" s="13" t="s">
        <v>264</v>
      </c>
      <c r="M12" s="41">
        <v>45043</v>
      </c>
      <c r="N12" s="13">
        <v>272</v>
      </c>
    </row>
    <row r="13" spans="1:14" ht="45.75" customHeight="1" x14ac:dyDescent="0.2">
      <c r="A13" s="303" t="s">
        <v>269</v>
      </c>
      <c r="B13" s="303"/>
      <c r="C13" s="303"/>
      <c r="D13" s="303"/>
      <c r="E13" s="13" t="s">
        <v>262</v>
      </c>
      <c r="F13" s="13">
        <v>2000</v>
      </c>
      <c r="G13" s="13" t="s">
        <v>268</v>
      </c>
      <c r="H13" s="13">
        <v>792</v>
      </c>
      <c r="I13" s="13">
        <v>30</v>
      </c>
      <c r="J13" s="40">
        <v>36000</v>
      </c>
      <c r="K13" s="40">
        <v>1200</v>
      </c>
      <c r="L13" s="13" t="s">
        <v>264</v>
      </c>
      <c r="M13" s="41">
        <v>45043</v>
      </c>
      <c r="N13" s="13">
        <v>272</v>
      </c>
    </row>
    <row r="14" spans="1:14" ht="40.9" customHeight="1" x14ac:dyDescent="0.2">
      <c r="A14" s="303" t="s">
        <v>270</v>
      </c>
      <c r="B14" s="303"/>
      <c r="C14" s="303"/>
      <c r="D14" s="303"/>
      <c r="E14" s="13" t="s">
        <v>262</v>
      </c>
      <c r="F14" s="13">
        <v>2000</v>
      </c>
      <c r="G14" s="13" t="s">
        <v>268</v>
      </c>
      <c r="H14" s="13">
        <v>792</v>
      </c>
      <c r="I14" s="13">
        <v>104</v>
      </c>
      <c r="J14" s="40">
        <v>176800</v>
      </c>
      <c r="K14" s="40">
        <v>1700</v>
      </c>
      <c r="L14" s="13" t="s">
        <v>264</v>
      </c>
      <c r="M14" s="41">
        <v>45043</v>
      </c>
      <c r="N14" s="13">
        <v>272</v>
      </c>
    </row>
    <row r="15" spans="1:14" ht="45.6" customHeight="1" x14ac:dyDescent="0.2">
      <c r="A15" s="303" t="s">
        <v>271</v>
      </c>
      <c r="B15" s="303"/>
      <c r="C15" s="303"/>
      <c r="D15" s="303"/>
      <c r="E15" s="13" t="s">
        <v>262</v>
      </c>
      <c r="F15" s="13">
        <v>2000</v>
      </c>
      <c r="G15" s="13" t="s">
        <v>268</v>
      </c>
      <c r="H15" s="13">
        <v>792</v>
      </c>
      <c r="I15" s="13">
        <v>210</v>
      </c>
      <c r="J15" s="40">
        <v>462000</v>
      </c>
      <c r="K15" s="40">
        <v>2200</v>
      </c>
      <c r="L15" s="13" t="s">
        <v>264</v>
      </c>
      <c r="M15" s="41">
        <v>45043</v>
      </c>
      <c r="N15" s="13">
        <v>272</v>
      </c>
    </row>
    <row r="16" spans="1:14" ht="48" customHeight="1" x14ac:dyDescent="0.2">
      <c r="A16" s="303" t="s">
        <v>272</v>
      </c>
      <c r="B16" s="303"/>
      <c r="C16" s="303"/>
      <c r="D16" s="303"/>
      <c r="E16" s="13" t="s">
        <v>262</v>
      </c>
      <c r="F16" s="13">
        <v>3000</v>
      </c>
      <c r="G16" s="13" t="s">
        <v>268</v>
      </c>
      <c r="H16" s="13">
        <v>792</v>
      </c>
      <c r="I16" s="13">
        <v>18</v>
      </c>
      <c r="J16" s="40">
        <v>21600</v>
      </c>
      <c r="K16" s="40">
        <v>1200</v>
      </c>
      <c r="L16" s="13" t="s">
        <v>264</v>
      </c>
      <c r="M16" s="41">
        <v>45043</v>
      </c>
      <c r="N16" s="13">
        <v>272</v>
      </c>
    </row>
    <row r="17" spans="1:14" ht="45.6" customHeight="1" x14ac:dyDescent="0.2">
      <c r="A17" s="303" t="s">
        <v>273</v>
      </c>
      <c r="B17" s="303"/>
      <c r="C17" s="303"/>
      <c r="D17" s="303"/>
      <c r="E17" s="13" t="s">
        <v>262</v>
      </c>
      <c r="F17" s="13">
        <v>3000</v>
      </c>
      <c r="G17" s="13" t="s">
        <v>268</v>
      </c>
      <c r="H17" s="13">
        <v>792</v>
      </c>
      <c r="I17" s="13">
        <v>39</v>
      </c>
      <c r="J17" s="40">
        <v>66300</v>
      </c>
      <c r="K17" s="40">
        <v>1700</v>
      </c>
      <c r="L17" s="13" t="s">
        <v>264</v>
      </c>
      <c r="M17" s="41">
        <v>45043</v>
      </c>
      <c r="N17" s="13">
        <v>272</v>
      </c>
    </row>
    <row r="18" spans="1:14" ht="47.45" customHeight="1" x14ac:dyDescent="0.2">
      <c r="A18" s="303" t="s">
        <v>274</v>
      </c>
      <c r="B18" s="303"/>
      <c r="C18" s="303"/>
      <c r="D18" s="303"/>
      <c r="E18" s="13" t="s">
        <v>262</v>
      </c>
      <c r="F18" s="13">
        <v>3000</v>
      </c>
      <c r="G18" s="13" t="s">
        <v>268</v>
      </c>
      <c r="H18" s="13">
        <v>792</v>
      </c>
      <c r="I18" s="13">
        <v>214</v>
      </c>
      <c r="J18" s="40">
        <v>470800</v>
      </c>
      <c r="K18" s="40">
        <v>2200</v>
      </c>
      <c r="L18" s="13" t="s">
        <v>264</v>
      </c>
      <c r="M18" s="41">
        <v>45043</v>
      </c>
      <c r="N18" s="13">
        <v>272</v>
      </c>
    </row>
    <row r="19" spans="1:14" ht="42" customHeight="1" x14ac:dyDescent="0.2">
      <c r="A19" s="303" t="s">
        <v>275</v>
      </c>
      <c r="B19" s="303"/>
      <c r="C19" s="303"/>
      <c r="D19" s="303"/>
      <c r="E19" s="13" t="s">
        <v>276</v>
      </c>
      <c r="F19" s="13">
        <v>4000</v>
      </c>
      <c r="G19" s="13" t="s">
        <v>277</v>
      </c>
      <c r="H19" s="13">
        <v>796</v>
      </c>
      <c r="I19" s="13">
        <v>12</v>
      </c>
      <c r="J19" s="40">
        <v>991616.89</v>
      </c>
      <c r="K19" s="40" t="s">
        <v>278</v>
      </c>
      <c r="L19" s="13" t="s">
        <v>264</v>
      </c>
      <c r="M19" s="41">
        <v>38817</v>
      </c>
      <c r="N19" s="13">
        <v>233</v>
      </c>
    </row>
    <row r="20" spans="1:14" x14ac:dyDescent="0.2">
      <c r="A20" s="115" t="s">
        <v>161</v>
      </c>
      <c r="B20" s="115"/>
      <c r="C20" s="115"/>
      <c r="D20" s="115"/>
      <c r="E20" s="115"/>
      <c r="F20" s="13">
        <v>9000</v>
      </c>
      <c r="G20" s="13" t="s">
        <v>279</v>
      </c>
      <c r="H20" s="13" t="s">
        <v>279</v>
      </c>
      <c r="I20" s="14"/>
      <c r="J20" s="40">
        <f>SUM(J9:J19)</f>
        <v>2767116.89</v>
      </c>
      <c r="K20" s="14"/>
      <c r="L20" s="13" t="s">
        <v>279</v>
      </c>
      <c r="M20" s="13" t="s">
        <v>279</v>
      </c>
      <c r="N20" s="13" t="s">
        <v>279</v>
      </c>
    </row>
    <row r="21" spans="1:14" ht="15" x14ac:dyDescent="0.25">
      <c r="A21" s="39"/>
      <c r="B21" s="39"/>
      <c r="C21" s="39"/>
      <c r="D21" s="4"/>
      <c r="E21" s="39"/>
      <c r="F21" s="39"/>
      <c r="G21" s="39"/>
      <c r="H21" s="39"/>
      <c r="I21" s="39"/>
      <c r="J21" s="39"/>
      <c r="K21" s="39"/>
      <c r="L21" s="39"/>
      <c r="M21" s="39"/>
      <c r="N21" s="39"/>
    </row>
    <row r="22" spans="1:14" ht="20.25" x14ac:dyDescent="0.2">
      <c r="A22" s="301" t="s">
        <v>280</v>
      </c>
      <c r="B22" s="302"/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</row>
    <row r="23" spans="1:14" ht="15" x14ac:dyDescent="0.25">
      <c r="A23" s="39"/>
      <c r="B23" s="39"/>
      <c r="C23" s="39"/>
      <c r="D23" s="4"/>
      <c r="E23" s="39"/>
      <c r="F23" s="39"/>
      <c r="G23" s="39"/>
      <c r="H23" s="39"/>
      <c r="I23" s="39"/>
      <c r="J23" s="39"/>
      <c r="K23" s="39"/>
      <c r="L23" s="39"/>
      <c r="M23" s="39"/>
      <c r="N23" s="39"/>
    </row>
    <row r="24" spans="1:14" ht="41.25" customHeight="1" x14ac:dyDescent="0.2">
      <c r="A24" s="112" t="s">
        <v>281</v>
      </c>
      <c r="B24" s="112"/>
      <c r="C24" s="112"/>
      <c r="D24" s="112"/>
      <c r="E24" s="112" t="s">
        <v>249</v>
      </c>
      <c r="F24" s="112" t="s">
        <v>250</v>
      </c>
      <c r="G24" s="112" t="s">
        <v>282</v>
      </c>
      <c r="H24" s="112"/>
      <c r="I24" s="112"/>
      <c r="J24" s="112" t="s">
        <v>252</v>
      </c>
      <c r="K24" s="112" t="s">
        <v>253</v>
      </c>
      <c r="L24" s="112" t="s">
        <v>254</v>
      </c>
      <c r="M24" s="112"/>
      <c r="N24" s="112"/>
    </row>
    <row r="25" spans="1:14" x14ac:dyDescent="0.2">
      <c r="A25" s="112"/>
      <c r="B25" s="112"/>
      <c r="C25" s="112"/>
      <c r="D25" s="112"/>
      <c r="E25" s="112"/>
      <c r="F25" s="112"/>
      <c r="G25" s="112" t="s">
        <v>255</v>
      </c>
      <c r="H25" s="112"/>
      <c r="I25" s="112" t="s">
        <v>256</v>
      </c>
      <c r="J25" s="112"/>
      <c r="K25" s="112"/>
      <c r="L25" s="112" t="s">
        <v>257</v>
      </c>
      <c r="M25" s="112" t="s">
        <v>258</v>
      </c>
      <c r="N25" s="112" t="s">
        <v>259</v>
      </c>
    </row>
    <row r="26" spans="1:14" ht="25.5" x14ac:dyDescent="0.2">
      <c r="A26" s="112"/>
      <c r="B26" s="112"/>
      <c r="C26" s="112"/>
      <c r="D26" s="112"/>
      <c r="E26" s="112"/>
      <c r="F26" s="112"/>
      <c r="G26" s="12" t="s">
        <v>55</v>
      </c>
      <c r="H26" s="12" t="s">
        <v>260</v>
      </c>
      <c r="I26" s="112"/>
      <c r="J26" s="112"/>
      <c r="K26" s="112"/>
      <c r="L26" s="112"/>
      <c r="M26" s="112"/>
      <c r="N26" s="112"/>
    </row>
    <row r="27" spans="1:14" x14ac:dyDescent="0.2">
      <c r="A27" s="115">
        <v>1</v>
      </c>
      <c r="B27" s="115"/>
      <c r="C27" s="115"/>
      <c r="D27" s="115"/>
      <c r="E27" s="13">
        <v>2</v>
      </c>
      <c r="F27" s="13">
        <v>3</v>
      </c>
      <c r="G27" s="13">
        <v>4</v>
      </c>
      <c r="H27" s="13">
        <v>5</v>
      </c>
      <c r="I27" s="13">
        <v>6</v>
      </c>
      <c r="J27" s="13">
        <v>7</v>
      </c>
      <c r="K27" s="13">
        <v>8</v>
      </c>
      <c r="L27" s="13">
        <v>9</v>
      </c>
      <c r="M27" s="13">
        <v>10</v>
      </c>
      <c r="N27" s="13">
        <v>11</v>
      </c>
    </row>
    <row r="28" spans="1:14" ht="15" x14ac:dyDescent="0.25">
      <c r="A28" s="299"/>
      <c r="B28" s="299"/>
      <c r="C28" s="299"/>
      <c r="D28" s="299"/>
      <c r="E28" s="14"/>
      <c r="F28" s="13">
        <v>1000</v>
      </c>
      <c r="G28" s="14"/>
      <c r="H28" s="14"/>
      <c r="I28" s="14"/>
      <c r="J28" s="14"/>
      <c r="K28" s="14"/>
      <c r="L28" s="14"/>
      <c r="M28" s="14"/>
      <c r="N28" s="14"/>
    </row>
    <row r="29" spans="1:14" ht="15" x14ac:dyDescent="0.25">
      <c r="A29" s="299"/>
      <c r="B29" s="299"/>
      <c r="C29" s="299"/>
      <c r="D29" s="299"/>
      <c r="E29" s="14"/>
      <c r="F29" s="13">
        <v>2000</v>
      </c>
      <c r="G29" s="14"/>
      <c r="H29" s="14"/>
      <c r="I29" s="14"/>
      <c r="J29" s="14"/>
      <c r="K29" s="14"/>
      <c r="L29" s="14"/>
      <c r="M29" s="14"/>
      <c r="N29" s="14"/>
    </row>
    <row r="30" spans="1:14" ht="15" x14ac:dyDescent="0.25">
      <c r="A30" s="299"/>
      <c r="B30" s="299"/>
      <c r="C30" s="299"/>
      <c r="D30" s="299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4" x14ac:dyDescent="0.2">
      <c r="A31" s="115" t="s">
        <v>161</v>
      </c>
      <c r="B31" s="115"/>
      <c r="C31" s="115"/>
      <c r="D31" s="115"/>
      <c r="E31" s="115"/>
      <c r="F31" s="13">
        <v>9000</v>
      </c>
      <c r="G31" s="13" t="s">
        <v>279</v>
      </c>
      <c r="H31" s="13" t="s">
        <v>279</v>
      </c>
      <c r="I31" s="14"/>
      <c r="J31" s="14"/>
      <c r="K31" s="14"/>
      <c r="L31" s="13" t="s">
        <v>279</v>
      </c>
      <c r="M31" s="13" t="s">
        <v>279</v>
      </c>
      <c r="N31" s="13" t="s">
        <v>279</v>
      </c>
    </row>
    <row r="32" spans="1:14" ht="15" x14ac:dyDescent="0.25">
      <c r="A32" s="39"/>
      <c r="B32" s="39"/>
      <c r="C32" s="39"/>
      <c r="D32" s="4"/>
      <c r="E32" s="39"/>
      <c r="F32" s="39"/>
      <c r="G32" s="39"/>
      <c r="H32" s="39"/>
      <c r="I32" s="39"/>
      <c r="J32" s="39"/>
      <c r="K32" s="39"/>
      <c r="L32" s="39"/>
      <c r="M32" s="39"/>
      <c r="N32" s="39"/>
    </row>
    <row r="33" spans="1:14" ht="20.25" x14ac:dyDescent="0.2">
      <c r="A33" s="301" t="s">
        <v>283</v>
      </c>
      <c r="B33" s="302"/>
      <c r="C33" s="302"/>
      <c r="D33" s="302"/>
      <c r="E33" s="302"/>
      <c r="F33" s="302"/>
      <c r="G33" s="302"/>
      <c r="H33" s="302"/>
      <c r="I33" s="302"/>
      <c r="J33" s="302"/>
      <c r="K33" s="302"/>
      <c r="L33" s="302"/>
      <c r="M33" s="302"/>
      <c r="N33" s="302"/>
    </row>
    <row r="34" spans="1:14" ht="15" x14ac:dyDescent="0.25">
      <c r="A34" s="39"/>
      <c r="B34" s="39"/>
      <c r="C34" s="39"/>
      <c r="D34" s="4"/>
      <c r="E34" s="39"/>
      <c r="F34" s="39"/>
      <c r="G34" s="39"/>
      <c r="H34" s="39"/>
      <c r="I34" s="39"/>
      <c r="J34" s="39"/>
      <c r="K34" s="39"/>
      <c r="L34" s="39"/>
      <c r="M34" s="39"/>
      <c r="N34" s="39"/>
    </row>
    <row r="35" spans="1:14" ht="42" customHeight="1" x14ac:dyDescent="0.2">
      <c r="A35" s="112" t="s">
        <v>284</v>
      </c>
      <c r="B35" s="112"/>
      <c r="C35" s="112"/>
      <c r="D35" s="112"/>
      <c r="E35" s="112" t="s">
        <v>249</v>
      </c>
      <c r="F35" s="112" t="s">
        <v>250</v>
      </c>
      <c r="G35" s="112" t="s">
        <v>285</v>
      </c>
      <c r="H35" s="112"/>
      <c r="I35" s="112"/>
      <c r="J35" s="112" t="s">
        <v>252</v>
      </c>
      <c r="K35" s="112" t="s">
        <v>253</v>
      </c>
      <c r="L35" s="112" t="s">
        <v>254</v>
      </c>
      <c r="M35" s="112"/>
      <c r="N35" s="112"/>
    </row>
    <row r="36" spans="1:14" x14ac:dyDescent="0.2">
      <c r="A36" s="112"/>
      <c r="B36" s="112"/>
      <c r="C36" s="112"/>
      <c r="D36" s="112"/>
      <c r="E36" s="112"/>
      <c r="F36" s="112"/>
      <c r="G36" s="112" t="s">
        <v>255</v>
      </c>
      <c r="H36" s="112"/>
      <c r="I36" s="112" t="s">
        <v>256</v>
      </c>
      <c r="J36" s="112"/>
      <c r="K36" s="112"/>
      <c r="L36" s="112" t="s">
        <v>257</v>
      </c>
      <c r="M36" s="112" t="s">
        <v>258</v>
      </c>
      <c r="N36" s="112" t="s">
        <v>259</v>
      </c>
    </row>
    <row r="37" spans="1:14" ht="25.5" x14ac:dyDescent="0.2">
      <c r="A37" s="112"/>
      <c r="B37" s="112"/>
      <c r="C37" s="112"/>
      <c r="D37" s="112"/>
      <c r="E37" s="112"/>
      <c r="F37" s="112"/>
      <c r="G37" s="12" t="s">
        <v>55</v>
      </c>
      <c r="H37" s="12" t="s">
        <v>260</v>
      </c>
      <c r="I37" s="112"/>
      <c r="J37" s="112"/>
      <c r="K37" s="112"/>
      <c r="L37" s="112"/>
      <c r="M37" s="112"/>
      <c r="N37" s="112"/>
    </row>
    <row r="38" spans="1:14" x14ac:dyDescent="0.2">
      <c r="A38" s="115">
        <v>1</v>
      </c>
      <c r="B38" s="115"/>
      <c r="C38" s="115"/>
      <c r="D38" s="115"/>
      <c r="E38" s="13">
        <v>2</v>
      </c>
      <c r="F38" s="13">
        <v>3</v>
      </c>
      <c r="G38" s="13">
        <v>4</v>
      </c>
      <c r="H38" s="13">
        <v>5</v>
      </c>
      <c r="I38" s="13">
        <v>6</v>
      </c>
      <c r="J38" s="13">
        <v>7</v>
      </c>
      <c r="K38" s="13">
        <v>8</v>
      </c>
      <c r="L38" s="13">
        <v>9</v>
      </c>
      <c r="M38" s="13">
        <v>10</v>
      </c>
      <c r="N38" s="13">
        <v>11</v>
      </c>
    </row>
    <row r="39" spans="1:14" ht="15" x14ac:dyDescent="0.25">
      <c r="A39" s="299"/>
      <c r="B39" s="299"/>
      <c r="C39" s="299"/>
      <c r="D39" s="299"/>
      <c r="E39" s="14"/>
      <c r="F39" s="13">
        <v>1000</v>
      </c>
      <c r="G39" s="14"/>
      <c r="H39" s="14"/>
      <c r="I39" s="14"/>
      <c r="J39" s="14"/>
      <c r="K39" s="14"/>
      <c r="L39" s="14"/>
      <c r="M39" s="14"/>
      <c r="N39" s="14"/>
    </row>
    <row r="40" spans="1:14" ht="15" x14ac:dyDescent="0.25">
      <c r="A40" s="299"/>
      <c r="B40" s="299"/>
      <c r="C40" s="299"/>
      <c r="D40" s="299"/>
      <c r="E40" s="14"/>
      <c r="F40" s="13">
        <v>2000</v>
      </c>
      <c r="G40" s="14"/>
      <c r="H40" s="14"/>
      <c r="I40" s="14"/>
      <c r="J40" s="14"/>
      <c r="K40" s="14"/>
      <c r="L40" s="14"/>
      <c r="M40" s="14"/>
      <c r="N40" s="14"/>
    </row>
    <row r="41" spans="1:14" ht="15" x14ac:dyDescent="0.25">
      <c r="A41" s="299"/>
      <c r="B41" s="299"/>
      <c r="C41" s="299"/>
      <c r="D41" s="299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">
      <c r="A42" s="115" t="s">
        <v>161</v>
      </c>
      <c r="B42" s="115"/>
      <c r="C42" s="115"/>
      <c r="D42" s="115"/>
      <c r="E42" s="115"/>
      <c r="F42" s="13">
        <v>9000</v>
      </c>
      <c r="G42" s="13" t="s">
        <v>279</v>
      </c>
      <c r="H42" s="13" t="s">
        <v>279</v>
      </c>
      <c r="I42" s="14"/>
      <c r="J42" s="14"/>
      <c r="K42" s="14"/>
      <c r="L42" s="13" t="s">
        <v>279</v>
      </c>
      <c r="M42" s="13" t="s">
        <v>279</v>
      </c>
      <c r="N42" s="13" t="s">
        <v>279</v>
      </c>
    </row>
    <row r="43" spans="1:14" ht="15" x14ac:dyDescent="0.25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</row>
    <row r="44" spans="1:14" ht="20.25" x14ac:dyDescent="0.2">
      <c r="A44" s="301" t="s">
        <v>286</v>
      </c>
      <c r="B44" s="302"/>
      <c r="C44" s="302"/>
      <c r="D44" s="302"/>
      <c r="E44" s="302"/>
      <c r="F44" s="302"/>
      <c r="G44" s="302"/>
      <c r="H44" s="302"/>
      <c r="I44" s="302"/>
      <c r="J44" s="302"/>
      <c r="K44" s="302"/>
      <c r="L44" s="302"/>
      <c r="M44" s="302"/>
      <c r="N44" s="302"/>
    </row>
    <row r="45" spans="1:14" ht="20.25" x14ac:dyDescent="0.2">
      <c r="A45" s="301" t="s">
        <v>287</v>
      </c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</row>
    <row r="46" spans="1:14" ht="24" x14ac:dyDescent="0.2">
      <c r="A46" s="301" t="s">
        <v>288</v>
      </c>
      <c r="B46" s="302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</row>
    <row r="47" spans="1:14" ht="15" x14ac:dyDescent="0.25">
      <c r="A47" s="39"/>
      <c r="B47" s="39"/>
      <c r="C47" s="39"/>
      <c r="D47" s="1"/>
      <c r="E47" s="39"/>
      <c r="F47" s="39"/>
      <c r="G47" s="39"/>
      <c r="H47" s="39"/>
      <c r="I47" s="39"/>
      <c r="J47" s="39"/>
      <c r="K47" s="39"/>
      <c r="L47" s="39"/>
      <c r="M47" s="39"/>
      <c r="N47" s="39"/>
    </row>
    <row r="48" spans="1:14" ht="12" customHeight="1" x14ac:dyDescent="0.2">
      <c r="A48" s="112" t="s">
        <v>289</v>
      </c>
      <c r="B48" s="112"/>
      <c r="C48" s="112"/>
      <c r="D48" s="112"/>
      <c r="E48" s="112"/>
      <c r="F48" s="112"/>
      <c r="G48" s="112" t="s">
        <v>250</v>
      </c>
      <c r="H48" s="112" t="s">
        <v>290</v>
      </c>
      <c r="I48" s="112" t="s">
        <v>291</v>
      </c>
      <c r="J48" s="112" t="s">
        <v>292</v>
      </c>
      <c r="K48" s="112" t="s">
        <v>293</v>
      </c>
      <c r="L48" s="112" t="s">
        <v>294</v>
      </c>
      <c r="M48" s="112"/>
      <c r="N48" s="112" t="s">
        <v>295</v>
      </c>
    </row>
    <row r="49" spans="1:14" ht="167.25" customHeight="1" x14ac:dyDescent="0.2">
      <c r="A49" s="112" t="s">
        <v>296</v>
      </c>
      <c r="B49" s="112"/>
      <c r="C49" s="12" t="s">
        <v>297</v>
      </c>
      <c r="D49" s="12" t="s">
        <v>298</v>
      </c>
      <c r="E49" s="12" t="s">
        <v>299</v>
      </c>
      <c r="F49" s="12" t="s">
        <v>300</v>
      </c>
      <c r="G49" s="112"/>
      <c r="H49" s="112"/>
      <c r="I49" s="112"/>
      <c r="J49" s="112"/>
      <c r="K49" s="112"/>
      <c r="L49" s="12" t="s">
        <v>301</v>
      </c>
      <c r="M49" s="12" t="s">
        <v>302</v>
      </c>
      <c r="N49" s="112"/>
    </row>
    <row r="50" spans="1:14" x14ac:dyDescent="0.2">
      <c r="A50" s="115">
        <v>1</v>
      </c>
      <c r="B50" s="115"/>
      <c r="C50" s="13">
        <v>2</v>
      </c>
      <c r="D50" s="13">
        <v>3</v>
      </c>
      <c r="E50" s="13">
        <v>4</v>
      </c>
      <c r="F50" s="13">
        <v>5</v>
      </c>
      <c r="G50" s="13">
        <v>6</v>
      </c>
      <c r="H50" s="13">
        <v>7</v>
      </c>
      <c r="I50" s="13">
        <v>8</v>
      </c>
      <c r="J50" s="13">
        <v>9</v>
      </c>
      <c r="K50" s="13">
        <v>10</v>
      </c>
      <c r="L50" s="13">
        <v>11</v>
      </c>
      <c r="M50" s="13">
        <v>12</v>
      </c>
      <c r="N50" s="13">
        <v>13</v>
      </c>
    </row>
    <row r="51" spans="1:14" ht="15" x14ac:dyDescent="0.25">
      <c r="A51" s="299"/>
      <c r="B51" s="299"/>
      <c r="C51" s="14"/>
      <c r="D51" s="14"/>
      <c r="E51" s="14"/>
      <c r="F51" s="14"/>
      <c r="G51" s="13">
        <v>1000</v>
      </c>
      <c r="H51" s="14"/>
      <c r="I51" s="14"/>
      <c r="J51" s="14"/>
      <c r="K51" s="14"/>
      <c r="L51" s="14"/>
      <c r="M51" s="14"/>
      <c r="N51" s="14"/>
    </row>
    <row r="52" spans="1:14" ht="15" x14ac:dyDescent="0.25">
      <c r="A52" s="299"/>
      <c r="B52" s="299"/>
      <c r="C52" s="14"/>
      <c r="D52" s="14"/>
      <c r="E52" s="14"/>
      <c r="F52" s="14"/>
      <c r="G52" s="13">
        <v>2000</v>
      </c>
      <c r="H52" s="14"/>
      <c r="I52" s="14"/>
      <c r="J52" s="14"/>
      <c r="K52" s="14"/>
      <c r="L52" s="14"/>
      <c r="M52" s="14"/>
      <c r="N52" s="14"/>
    </row>
    <row r="53" spans="1:14" ht="15" x14ac:dyDescent="0.25">
      <c r="A53" s="299"/>
      <c r="B53" s="299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">
      <c r="A54" s="300" t="s">
        <v>161</v>
      </c>
      <c r="B54" s="300"/>
      <c r="C54" s="300"/>
      <c r="D54" s="300"/>
      <c r="E54" s="300"/>
      <c r="F54" s="300"/>
      <c r="G54" s="13">
        <v>9000</v>
      </c>
      <c r="H54" s="14"/>
      <c r="I54" s="13" t="s">
        <v>279</v>
      </c>
      <c r="J54" s="13" t="s">
        <v>279</v>
      </c>
      <c r="K54" s="14"/>
      <c r="L54" s="14"/>
      <c r="M54" s="14"/>
      <c r="N54" s="14"/>
    </row>
    <row r="55" spans="1:14" ht="15" x14ac:dyDescent="0.25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</row>
    <row r="56" spans="1:14" ht="15" x14ac:dyDescent="0.25">
      <c r="A56" s="298" t="s">
        <v>303</v>
      </c>
      <c r="B56" s="298"/>
      <c r="C56" s="298"/>
      <c r="D56" s="298"/>
      <c r="E56" s="39"/>
      <c r="F56" s="39"/>
      <c r="G56" s="39"/>
      <c r="H56" s="39"/>
      <c r="I56" s="39"/>
      <c r="J56" s="39"/>
      <c r="K56" s="39"/>
      <c r="L56" s="39"/>
      <c r="M56" s="39"/>
      <c r="N56" s="39"/>
    </row>
    <row r="57" spans="1:14" ht="30.75" customHeight="1" x14ac:dyDescent="0.2">
      <c r="A57" s="126" t="s">
        <v>304</v>
      </c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</row>
    <row r="58" spans="1:14" x14ac:dyDescent="0.2">
      <c r="A58" s="126" t="s">
        <v>305</v>
      </c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</row>
  </sheetData>
  <mergeCells count="83">
    <mergeCell ref="A1:N1"/>
    <mergeCell ref="A3:N3"/>
    <mergeCell ref="A5:D7"/>
    <mergeCell ref="E5:E7"/>
    <mergeCell ref="F5:F7"/>
    <mergeCell ref="G5:I5"/>
    <mergeCell ref="J5:J7"/>
    <mergeCell ref="K5:K7"/>
    <mergeCell ref="L5:N5"/>
    <mergeCell ref="G6:H6"/>
    <mergeCell ref="I6:I7"/>
    <mergeCell ref="L6:L7"/>
    <mergeCell ref="M6:M7"/>
    <mergeCell ref="N6:N7"/>
    <mergeCell ref="A8:D8"/>
    <mergeCell ref="A9:D9"/>
    <mergeCell ref="A10:D10"/>
    <mergeCell ref="A11:D11"/>
    <mergeCell ref="A12:D12"/>
    <mergeCell ref="A13:D13"/>
    <mergeCell ref="A14:D14"/>
    <mergeCell ref="A15:D15"/>
    <mergeCell ref="A16:D16"/>
    <mergeCell ref="A17:D17"/>
    <mergeCell ref="A18:D18"/>
    <mergeCell ref="A19:D19"/>
    <mergeCell ref="A20:E20"/>
    <mergeCell ref="A22:N22"/>
    <mergeCell ref="A24:D26"/>
    <mergeCell ref="E24:E26"/>
    <mergeCell ref="F24:F26"/>
    <mergeCell ref="G24:I24"/>
    <mergeCell ref="J24:J26"/>
    <mergeCell ref="K24:K26"/>
    <mergeCell ref="L24:N24"/>
    <mergeCell ref="G25:H25"/>
    <mergeCell ref="I25:I26"/>
    <mergeCell ref="L25:L26"/>
    <mergeCell ref="M25:M26"/>
    <mergeCell ref="N25:N26"/>
    <mergeCell ref="A27:D27"/>
    <mergeCell ref="A28:D28"/>
    <mergeCell ref="A29:D29"/>
    <mergeCell ref="A30:D30"/>
    <mergeCell ref="A31:E31"/>
    <mergeCell ref="A33:N33"/>
    <mergeCell ref="A35:D37"/>
    <mergeCell ref="E35:E37"/>
    <mergeCell ref="F35:F37"/>
    <mergeCell ref="G35:I35"/>
    <mergeCell ref="J35:J37"/>
    <mergeCell ref="K35:K37"/>
    <mergeCell ref="L35:N35"/>
    <mergeCell ref="G36:H36"/>
    <mergeCell ref="I36:I37"/>
    <mergeCell ref="L36:L37"/>
    <mergeCell ref="M36:M37"/>
    <mergeCell ref="N36:N37"/>
    <mergeCell ref="A38:D38"/>
    <mergeCell ref="A39:D39"/>
    <mergeCell ref="A40:D40"/>
    <mergeCell ref="A41:D41"/>
    <mergeCell ref="A42:E42"/>
    <mergeCell ref="A44:N44"/>
    <mergeCell ref="A45:N45"/>
    <mergeCell ref="A46:N46"/>
    <mergeCell ref="A48:F48"/>
    <mergeCell ref="G48:G49"/>
    <mergeCell ref="H48:H49"/>
    <mergeCell ref="I48:I49"/>
    <mergeCell ref="J48:J49"/>
    <mergeCell ref="K48:K49"/>
    <mergeCell ref="L48:M48"/>
    <mergeCell ref="N48:N49"/>
    <mergeCell ref="A49:B49"/>
    <mergeCell ref="A56:D56"/>
    <mergeCell ref="A57:N57"/>
    <mergeCell ref="A58:N58"/>
    <mergeCell ref="A50:B50"/>
    <mergeCell ref="A51:B51"/>
    <mergeCell ref="A52:B52"/>
    <mergeCell ref="A53:B53"/>
    <mergeCell ref="A54:F54"/>
  </mergeCells>
  <printOptions horizontalCentered="1" verticalCentered="1"/>
  <pageMargins left="0" right="0" top="0" bottom="0" header="0" footer="0"/>
  <pageSetup paperSize="9" scale="76" fitToHeight="2" orientation="landscape" useFirstPageNumber="1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FK24"/>
  <sheetViews>
    <sheetView view="pageBreakPreview" topLeftCell="A10" workbookViewId="0">
      <selection activeCell="CG7" sqref="CG7:CN7"/>
    </sheetView>
  </sheetViews>
  <sheetFormatPr defaultColWidth="0.85546875" defaultRowHeight="12.75" x14ac:dyDescent="0.2"/>
  <cols>
    <col min="1" max="59" width="0.85546875" style="19"/>
    <col min="60" max="60" width="7" style="19" customWidth="1"/>
    <col min="61" max="68" width="0.85546875" style="19"/>
    <col min="69" max="69" width="5.7109375" style="19" customWidth="1"/>
    <col min="70" max="75" width="0.85546875" style="19"/>
    <col min="76" max="76" width="7.85546875" style="19" customWidth="1"/>
    <col min="77" max="83" width="0.85546875" style="19"/>
    <col min="84" max="84" width="6.42578125" style="19" customWidth="1"/>
    <col min="85" max="91" width="0.85546875" style="19"/>
    <col min="92" max="92" width="9" style="19" customWidth="1"/>
    <col min="93" max="131" width="0.85546875" style="19"/>
    <col min="132" max="132" width="7.42578125" style="19" customWidth="1"/>
    <col min="133" max="138" width="0.85546875" style="19"/>
    <col min="139" max="139" width="6.140625" style="19" customWidth="1"/>
    <col min="140" max="166" width="0.85546875" style="19"/>
    <col min="167" max="167" width="4.7109375" style="19" customWidth="1"/>
    <col min="168" max="16384" width="0.85546875" style="19"/>
  </cols>
  <sheetData>
    <row r="1" spans="1:167" ht="19.5" customHeight="1" x14ac:dyDescent="0.3">
      <c r="A1" s="325" t="s">
        <v>306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325"/>
      <c r="AK1" s="325"/>
      <c r="AL1" s="325"/>
      <c r="AM1" s="325"/>
      <c r="AN1" s="325"/>
      <c r="AO1" s="325"/>
      <c r="AP1" s="325"/>
      <c r="AQ1" s="325"/>
      <c r="AR1" s="325"/>
      <c r="AS1" s="325"/>
      <c r="AT1" s="325"/>
      <c r="AU1" s="325"/>
      <c r="AV1" s="325"/>
      <c r="AW1" s="325"/>
      <c r="AX1" s="325"/>
      <c r="AY1" s="325"/>
      <c r="AZ1" s="325"/>
      <c r="BA1" s="325"/>
      <c r="BB1" s="325"/>
      <c r="BC1" s="325"/>
      <c r="BD1" s="325"/>
      <c r="BE1" s="325"/>
      <c r="BF1" s="325"/>
      <c r="BG1" s="325"/>
      <c r="BH1" s="325"/>
      <c r="BI1" s="325"/>
      <c r="BJ1" s="325"/>
      <c r="BK1" s="325"/>
      <c r="BL1" s="325"/>
      <c r="BM1" s="325"/>
      <c r="BN1" s="325"/>
      <c r="BO1" s="325"/>
      <c r="BP1" s="325"/>
      <c r="BQ1" s="325"/>
      <c r="BR1" s="325"/>
      <c r="BS1" s="325"/>
      <c r="BT1" s="325"/>
      <c r="BU1" s="325"/>
      <c r="BV1" s="325"/>
      <c r="BW1" s="325"/>
      <c r="BX1" s="325"/>
      <c r="BY1" s="325"/>
      <c r="BZ1" s="325"/>
      <c r="CA1" s="325"/>
      <c r="CB1" s="325"/>
      <c r="CC1" s="325"/>
      <c r="CD1" s="325"/>
      <c r="CE1" s="325"/>
      <c r="CF1" s="325"/>
      <c r="CG1" s="325"/>
      <c r="CH1" s="325"/>
      <c r="CI1" s="325"/>
      <c r="CJ1" s="325"/>
      <c r="CK1" s="325"/>
      <c r="CL1" s="325"/>
      <c r="CM1" s="325"/>
      <c r="CN1" s="325"/>
      <c r="CO1" s="325"/>
      <c r="CP1" s="325"/>
      <c r="CQ1" s="325"/>
      <c r="CR1" s="325"/>
      <c r="CS1" s="325"/>
      <c r="CT1" s="325"/>
      <c r="CU1" s="325"/>
      <c r="CV1" s="325"/>
      <c r="CW1" s="325"/>
      <c r="CX1" s="325"/>
      <c r="CY1" s="325"/>
      <c r="CZ1" s="325"/>
      <c r="DA1" s="325"/>
      <c r="DB1" s="325"/>
      <c r="DC1" s="325"/>
      <c r="DD1" s="325"/>
      <c r="DE1" s="325"/>
      <c r="DF1" s="325"/>
      <c r="DG1" s="325"/>
      <c r="DH1" s="325"/>
      <c r="DI1" s="325"/>
      <c r="DJ1" s="325"/>
      <c r="DK1" s="325"/>
      <c r="DL1" s="325"/>
      <c r="DM1" s="325"/>
      <c r="DN1" s="325"/>
      <c r="DO1" s="325"/>
      <c r="DP1" s="325"/>
      <c r="DQ1" s="325"/>
      <c r="DR1" s="325"/>
      <c r="DS1" s="325"/>
      <c r="DT1" s="325"/>
      <c r="DU1" s="325"/>
      <c r="DV1" s="325"/>
      <c r="DW1" s="325"/>
      <c r="DX1" s="325"/>
      <c r="DY1" s="325"/>
      <c r="DZ1" s="325"/>
      <c r="EA1" s="325"/>
      <c r="EB1" s="325"/>
      <c r="EC1" s="325"/>
      <c r="ED1" s="325"/>
      <c r="EE1" s="325"/>
      <c r="EF1" s="325"/>
      <c r="EG1" s="325"/>
      <c r="EH1" s="325"/>
      <c r="EI1" s="325"/>
      <c r="EJ1" s="325"/>
      <c r="EK1" s="325"/>
      <c r="EL1" s="325"/>
      <c r="EM1" s="325"/>
      <c r="EN1" s="325"/>
      <c r="EO1" s="325"/>
      <c r="EP1" s="325"/>
      <c r="EQ1" s="325"/>
      <c r="ER1" s="325"/>
      <c r="ES1" s="325"/>
      <c r="ET1" s="325"/>
      <c r="EU1" s="325"/>
      <c r="EV1" s="325"/>
      <c r="EW1" s="325"/>
      <c r="EX1" s="325"/>
      <c r="EY1" s="325"/>
      <c r="EZ1" s="325"/>
      <c r="FA1" s="325"/>
      <c r="FB1" s="325"/>
      <c r="FC1" s="325"/>
      <c r="FD1" s="325"/>
      <c r="FE1" s="325"/>
      <c r="FF1" s="325"/>
      <c r="FG1" s="325"/>
      <c r="FH1" s="325"/>
      <c r="FI1" s="325"/>
      <c r="FJ1" s="325"/>
      <c r="FK1" s="325"/>
    </row>
    <row r="2" spans="1:167" x14ac:dyDescent="0.2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7"/>
      <c r="FG2" s="17"/>
      <c r="FH2" s="17"/>
      <c r="FI2" s="17"/>
      <c r="FJ2" s="17"/>
      <c r="FK2" s="17"/>
    </row>
    <row r="3" spans="1:167" ht="19.5" customHeight="1" x14ac:dyDescent="0.3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M3" s="43"/>
      <c r="BN3" s="44" t="s">
        <v>84</v>
      </c>
      <c r="BO3" s="44"/>
      <c r="BP3" s="44"/>
      <c r="BQ3" s="44"/>
      <c r="BR3" s="44"/>
      <c r="BS3" s="44"/>
      <c r="BT3" s="44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6"/>
      <c r="CL3" s="46" t="s">
        <v>307</v>
      </c>
      <c r="CM3" s="46"/>
      <c r="CN3" s="46"/>
      <c r="CO3" s="46"/>
      <c r="CP3" s="46"/>
      <c r="CQ3" s="326"/>
      <c r="CR3" s="326"/>
      <c r="CS3" s="32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1"/>
      <c r="EB3" s="1"/>
      <c r="EC3" s="1"/>
      <c r="ED3" s="1"/>
      <c r="EE3" s="1"/>
      <c r="EF3" s="1"/>
      <c r="EG3" s="20"/>
      <c r="EH3" s="20"/>
      <c r="EI3" s="20"/>
      <c r="EJ3" s="20"/>
      <c r="EK3" s="20"/>
      <c r="EL3" s="20"/>
      <c r="EM3" s="20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</row>
    <row r="4" spans="1:16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1"/>
      <c r="BQ4" s="1"/>
      <c r="BR4" s="1"/>
      <c r="BS4" s="48"/>
      <c r="BT4" s="48"/>
      <c r="BU4" s="48"/>
      <c r="BV4" s="48"/>
      <c r="BW4" s="48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48"/>
      <c r="CL4" s="48"/>
      <c r="CM4" s="48"/>
      <c r="CN4" s="49"/>
      <c r="CO4" s="49"/>
      <c r="CP4" s="49"/>
      <c r="CQ4" s="49"/>
      <c r="CR4" s="49"/>
      <c r="CS4" s="49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1"/>
      <c r="EB4" s="1"/>
      <c r="EC4" s="1"/>
      <c r="ED4" s="1"/>
      <c r="EE4" s="1"/>
      <c r="EF4" s="1"/>
      <c r="EG4" s="20"/>
      <c r="EH4" s="20"/>
      <c r="EI4" s="20"/>
      <c r="EJ4" s="20"/>
      <c r="EK4" s="24"/>
      <c r="EL4" s="24"/>
      <c r="EM4" s="24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</row>
    <row r="5" spans="1:167" ht="54" customHeight="1" x14ac:dyDescent="0.2">
      <c r="A5" s="191" t="s">
        <v>88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3"/>
      <c r="AU5" s="191" t="s">
        <v>308</v>
      </c>
      <c r="AV5" s="192"/>
      <c r="AW5" s="192"/>
      <c r="AX5" s="192"/>
      <c r="AY5" s="192"/>
      <c r="AZ5" s="193"/>
      <c r="BA5" s="212" t="s">
        <v>309</v>
      </c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4"/>
      <c r="BR5" s="283" t="s">
        <v>310</v>
      </c>
      <c r="BS5" s="283"/>
      <c r="BT5" s="283"/>
      <c r="BU5" s="283"/>
      <c r="BV5" s="283"/>
      <c r="BW5" s="283"/>
      <c r="BX5" s="283"/>
      <c r="BY5" s="283"/>
      <c r="BZ5" s="283"/>
      <c r="CA5" s="283"/>
      <c r="CB5" s="283"/>
      <c r="CC5" s="283"/>
      <c r="CD5" s="283"/>
      <c r="CE5" s="283"/>
      <c r="CF5" s="283"/>
      <c r="CG5" s="283"/>
      <c r="CH5" s="283"/>
      <c r="CI5" s="283"/>
      <c r="CJ5" s="283"/>
      <c r="CK5" s="283"/>
      <c r="CL5" s="283"/>
      <c r="CM5" s="283"/>
      <c r="CN5" s="283"/>
      <c r="CO5" s="283"/>
      <c r="CP5" s="283"/>
      <c r="CQ5" s="283"/>
      <c r="CR5" s="283"/>
      <c r="CS5" s="283"/>
      <c r="CT5" s="283"/>
      <c r="CU5" s="283"/>
      <c r="CV5" s="283"/>
      <c r="CW5" s="283"/>
      <c r="CX5" s="283"/>
      <c r="CY5" s="283"/>
      <c r="CZ5" s="283"/>
      <c r="DA5" s="283"/>
      <c r="DB5" s="283"/>
      <c r="DC5" s="283"/>
      <c r="DD5" s="283"/>
      <c r="DE5" s="283"/>
      <c r="DF5" s="283"/>
      <c r="DG5" s="283"/>
      <c r="DH5" s="283"/>
      <c r="DI5" s="283"/>
      <c r="DJ5" s="283"/>
      <c r="DK5" s="283"/>
      <c r="DL5" s="283"/>
      <c r="DM5" s="283"/>
      <c r="DN5" s="283"/>
      <c r="DO5" s="283"/>
      <c r="DP5" s="283"/>
      <c r="DQ5" s="283"/>
      <c r="DR5" s="283"/>
      <c r="DS5" s="283"/>
      <c r="DT5" s="283"/>
      <c r="DU5" s="283"/>
      <c r="DV5" s="185" t="s">
        <v>311</v>
      </c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7"/>
    </row>
    <row r="6" spans="1:167" ht="15" customHeight="1" x14ac:dyDescent="0.2">
      <c r="A6" s="194"/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6"/>
      <c r="AU6" s="194"/>
      <c r="AV6" s="195"/>
      <c r="AW6" s="195"/>
      <c r="AX6" s="195"/>
      <c r="AY6" s="195"/>
      <c r="AZ6" s="196"/>
      <c r="BA6" s="191" t="s">
        <v>256</v>
      </c>
      <c r="BB6" s="192"/>
      <c r="BC6" s="192"/>
      <c r="BD6" s="192"/>
      <c r="BE6" s="192"/>
      <c r="BF6" s="192"/>
      <c r="BG6" s="192"/>
      <c r="BH6" s="193"/>
      <c r="BI6" s="191" t="s">
        <v>312</v>
      </c>
      <c r="BJ6" s="192"/>
      <c r="BK6" s="192"/>
      <c r="BL6" s="192"/>
      <c r="BM6" s="192"/>
      <c r="BN6" s="192"/>
      <c r="BO6" s="192"/>
      <c r="BP6" s="192"/>
      <c r="BQ6" s="193"/>
      <c r="BR6" s="194" t="s">
        <v>256</v>
      </c>
      <c r="BS6" s="195"/>
      <c r="BT6" s="195"/>
      <c r="BU6" s="195"/>
      <c r="BV6" s="195"/>
      <c r="BW6" s="195"/>
      <c r="BX6" s="196"/>
      <c r="BY6" s="327" t="s">
        <v>313</v>
      </c>
      <c r="BZ6" s="328"/>
      <c r="CA6" s="328"/>
      <c r="CB6" s="328"/>
      <c r="CC6" s="328"/>
      <c r="CD6" s="328"/>
      <c r="CE6" s="328"/>
      <c r="CF6" s="328"/>
      <c r="CG6" s="328"/>
      <c r="CH6" s="328"/>
      <c r="CI6" s="328"/>
      <c r="CJ6" s="328"/>
      <c r="CK6" s="328"/>
      <c r="CL6" s="328"/>
      <c r="CM6" s="328"/>
      <c r="CN6" s="328"/>
      <c r="CO6" s="328"/>
      <c r="CP6" s="328"/>
      <c r="CQ6" s="328"/>
      <c r="CR6" s="328"/>
      <c r="CS6" s="328"/>
      <c r="CT6" s="328"/>
      <c r="CU6" s="328"/>
      <c r="CV6" s="328"/>
      <c r="CW6" s="328"/>
      <c r="CX6" s="328"/>
      <c r="CY6" s="328"/>
      <c r="CZ6" s="328"/>
      <c r="DA6" s="328"/>
      <c r="DB6" s="328"/>
      <c r="DC6" s="328"/>
      <c r="DD6" s="328"/>
      <c r="DE6" s="328"/>
      <c r="DF6" s="328"/>
      <c r="DG6" s="328"/>
      <c r="DH6" s="328"/>
      <c r="DI6" s="328"/>
      <c r="DJ6" s="328"/>
      <c r="DK6" s="328"/>
      <c r="DL6" s="328"/>
      <c r="DM6" s="328"/>
      <c r="DN6" s="328"/>
      <c r="DO6" s="328"/>
      <c r="DP6" s="328"/>
      <c r="DQ6" s="328"/>
      <c r="DR6" s="328"/>
      <c r="DS6" s="328"/>
      <c r="DT6" s="328"/>
      <c r="DU6" s="329"/>
      <c r="DV6" s="191" t="s">
        <v>256</v>
      </c>
      <c r="DW6" s="192"/>
      <c r="DX6" s="192"/>
      <c r="DY6" s="192"/>
      <c r="DZ6" s="192"/>
      <c r="EA6" s="192"/>
      <c r="EB6" s="193"/>
      <c r="EC6" s="185" t="s">
        <v>180</v>
      </c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86"/>
      <c r="ER6" s="186"/>
      <c r="ES6" s="186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6"/>
      <c r="FF6" s="186"/>
      <c r="FG6" s="186"/>
      <c r="FH6" s="186"/>
      <c r="FI6" s="186"/>
      <c r="FJ6" s="186"/>
      <c r="FK6" s="187"/>
    </row>
    <row r="7" spans="1:167" ht="115.5" customHeight="1" x14ac:dyDescent="0.2">
      <c r="A7" s="197"/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9"/>
      <c r="AU7" s="197"/>
      <c r="AV7" s="198"/>
      <c r="AW7" s="198"/>
      <c r="AX7" s="198"/>
      <c r="AY7" s="198"/>
      <c r="AZ7" s="199"/>
      <c r="BA7" s="197"/>
      <c r="BB7" s="198"/>
      <c r="BC7" s="198"/>
      <c r="BD7" s="198"/>
      <c r="BE7" s="198"/>
      <c r="BF7" s="198"/>
      <c r="BG7" s="198"/>
      <c r="BH7" s="199"/>
      <c r="BI7" s="197"/>
      <c r="BJ7" s="198"/>
      <c r="BK7" s="198"/>
      <c r="BL7" s="198"/>
      <c r="BM7" s="198"/>
      <c r="BN7" s="198"/>
      <c r="BO7" s="198"/>
      <c r="BP7" s="198"/>
      <c r="BQ7" s="199"/>
      <c r="BR7" s="197"/>
      <c r="BS7" s="198"/>
      <c r="BT7" s="198"/>
      <c r="BU7" s="198"/>
      <c r="BV7" s="198"/>
      <c r="BW7" s="198"/>
      <c r="BX7" s="199"/>
      <c r="BY7" s="330" t="s">
        <v>314</v>
      </c>
      <c r="BZ7" s="331"/>
      <c r="CA7" s="331"/>
      <c r="CB7" s="331"/>
      <c r="CC7" s="331"/>
      <c r="CD7" s="331"/>
      <c r="CE7" s="331"/>
      <c r="CF7" s="332"/>
      <c r="CG7" s="330" t="s">
        <v>315</v>
      </c>
      <c r="CH7" s="331"/>
      <c r="CI7" s="331"/>
      <c r="CJ7" s="331"/>
      <c r="CK7" s="331"/>
      <c r="CL7" s="331"/>
      <c r="CM7" s="331"/>
      <c r="CN7" s="332"/>
      <c r="CO7" s="330" t="s">
        <v>316</v>
      </c>
      <c r="CP7" s="331"/>
      <c r="CQ7" s="331"/>
      <c r="CR7" s="331"/>
      <c r="CS7" s="331"/>
      <c r="CT7" s="331"/>
      <c r="CU7" s="331"/>
      <c r="CV7" s="332"/>
      <c r="CW7" s="330" t="s">
        <v>317</v>
      </c>
      <c r="CX7" s="331"/>
      <c r="CY7" s="331"/>
      <c r="CZ7" s="331"/>
      <c r="DA7" s="331"/>
      <c r="DB7" s="331"/>
      <c r="DC7" s="331"/>
      <c r="DD7" s="332"/>
      <c r="DE7" s="330" t="s">
        <v>318</v>
      </c>
      <c r="DF7" s="331"/>
      <c r="DG7" s="331"/>
      <c r="DH7" s="331"/>
      <c r="DI7" s="331"/>
      <c r="DJ7" s="331"/>
      <c r="DK7" s="331"/>
      <c r="DL7" s="332"/>
      <c r="DM7" s="330" t="s">
        <v>319</v>
      </c>
      <c r="DN7" s="331"/>
      <c r="DO7" s="331"/>
      <c r="DP7" s="331"/>
      <c r="DQ7" s="331"/>
      <c r="DR7" s="331"/>
      <c r="DS7" s="331"/>
      <c r="DT7" s="331"/>
      <c r="DU7" s="332"/>
      <c r="DV7" s="197"/>
      <c r="DW7" s="198"/>
      <c r="DX7" s="198"/>
      <c r="DY7" s="198"/>
      <c r="DZ7" s="198"/>
      <c r="EA7" s="198"/>
      <c r="EB7" s="199"/>
      <c r="EC7" s="197" t="s">
        <v>320</v>
      </c>
      <c r="ED7" s="198"/>
      <c r="EE7" s="198"/>
      <c r="EF7" s="198"/>
      <c r="EG7" s="198"/>
      <c r="EH7" s="198"/>
      <c r="EI7" s="199"/>
      <c r="EJ7" s="197" t="s">
        <v>321</v>
      </c>
      <c r="EK7" s="198"/>
      <c r="EL7" s="198"/>
      <c r="EM7" s="198"/>
      <c r="EN7" s="198"/>
      <c r="EO7" s="198"/>
      <c r="EP7" s="198"/>
      <c r="EQ7" s="198"/>
      <c r="ER7" s="198"/>
      <c r="ES7" s="198"/>
      <c r="ET7" s="199"/>
      <c r="EU7" s="197" t="s">
        <v>322</v>
      </c>
      <c r="EV7" s="198"/>
      <c r="EW7" s="198"/>
      <c r="EX7" s="198"/>
      <c r="EY7" s="198"/>
      <c r="EZ7" s="198"/>
      <c r="FA7" s="198"/>
      <c r="FB7" s="198"/>
      <c r="FC7" s="198"/>
      <c r="FD7" s="198"/>
      <c r="FE7" s="199"/>
      <c r="FF7" s="197" t="s">
        <v>323</v>
      </c>
      <c r="FG7" s="198"/>
      <c r="FH7" s="198"/>
      <c r="FI7" s="198"/>
      <c r="FJ7" s="198"/>
      <c r="FK7" s="199"/>
    </row>
    <row r="8" spans="1:167" x14ac:dyDescent="0.2">
      <c r="A8" s="185">
        <v>1</v>
      </c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7"/>
      <c r="AU8" s="188">
        <v>2</v>
      </c>
      <c r="AV8" s="189"/>
      <c r="AW8" s="189"/>
      <c r="AX8" s="189"/>
      <c r="AY8" s="189"/>
      <c r="AZ8" s="190"/>
      <c r="BA8" s="188">
        <v>3</v>
      </c>
      <c r="BB8" s="189"/>
      <c r="BC8" s="189"/>
      <c r="BD8" s="189"/>
      <c r="BE8" s="189"/>
      <c r="BF8" s="189"/>
      <c r="BG8" s="189"/>
      <c r="BH8" s="190"/>
      <c r="BI8" s="188">
        <v>4</v>
      </c>
      <c r="BJ8" s="189"/>
      <c r="BK8" s="189"/>
      <c r="BL8" s="189"/>
      <c r="BM8" s="189"/>
      <c r="BN8" s="189"/>
      <c r="BO8" s="189"/>
      <c r="BP8" s="189"/>
      <c r="BQ8" s="190"/>
      <c r="BR8" s="188">
        <v>5</v>
      </c>
      <c r="BS8" s="189"/>
      <c r="BT8" s="189"/>
      <c r="BU8" s="189"/>
      <c r="BV8" s="189"/>
      <c r="BW8" s="189"/>
      <c r="BX8" s="190"/>
      <c r="BY8" s="232">
        <v>6</v>
      </c>
      <c r="BZ8" s="233"/>
      <c r="CA8" s="233"/>
      <c r="CB8" s="233"/>
      <c r="CC8" s="233"/>
      <c r="CD8" s="233"/>
      <c r="CE8" s="233"/>
      <c r="CF8" s="234"/>
      <c r="CG8" s="232">
        <v>7</v>
      </c>
      <c r="CH8" s="233"/>
      <c r="CI8" s="233"/>
      <c r="CJ8" s="233"/>
      <c r="CK8" s="233"/>
      <c r="CL8" s="233"/>
      <c r="CM8" s="233"/>
      <c r="CN8" s="234"/>
      <c r="CO8" s="232">
        <v>8</v>
      </c>
      <c r="CP8" s="233"/>
      <c r="CQ8" s="233"/>
      <c r="CR8" s="233"/>
      <c r="CS8" s="233"/>
      <c r="CT8" s="233"/>
      <c r="CU8" s="233"/>
      <c r="CV8" s="234"/>
      <c r="CW8" s="232">
        <v>9</v>
      </c>
      <c r="CX8" s="233"/>
      <c r="CY8" s="233"/>
      <c r="CZ8" s="233"/>
      <c r="DA8" s="233"/>
      <c r="DB8" s="233"/>
      <c r="DC8" s="233"/>
      <c r="DD8" s="234"/>
      <c r="DE8" s="232">
        <v>10</v>
      </c>
      <c r="DF8" s="233"/>
      <c r="DG8" s="233"/>
      <c r="DH8" s="233"/>
      <c r="DI8" s="233"/>
      <c r="DJ8" s="233"/>
      <c r="DK8" s="233"/>
      <c r="DL8" s="234"/>
      <c r="DM8" s="232">
        <v>11</v>
      </c>
      <c r="DN8" s="233"/>
      <c r="DO8" s="233"/>
      <c r="DP8" s="233"/>
      <c r="DQ8" s="233"/>
      <c r="DR8" s="233"/>
      <c r="DS8" s="233"/>
      <c r="DT8" s="233"/>
      <c r="DU8" s="234"/>
      <c r="DV8" s="182">
        <v>12</v>
      </c>
      <c r="DW8" s="183"/>
      <c r="DX8" s="183"/>
      <c r="DY8" s="183"/>
      <c r="DZ8" s="183"/>
      <c r="EA8" s="183"/>
      <c r="EB8" s="184"/>
      <c r="EC8" s="182">
        <v>13</v>
      </c>
      <c r="ED8" s="183"/>
      <c r="EE8" s="183"/>
      <c r="EF8" s="183"/>
      <c r="EG8" s="183"/>
      <c r="EH8" s="183"/>
      <c r="EI8" s="184"/>
      <c r="EJ8" s="182">
        <v>14</v>
      </c>
      <c r="EK8" s="183"/>
      <c r="EL8" s="183"/>
      <c r="EM8" s="183"/>
      <c r="EN8" s="183"/>
      <c r="EO8" s="183"/>
      <c r="EP8" s="183"/>
      <c r="EQ8" s="183"/>
      <c r="ER8" s="183"/>
      <c r="ES8" s="183"/>
      <c r="ET8" s="184"/>
      <c r="EU8" s="182">
        <v>15</v>
      </c>
      <c r="EV8" s="183"/>
      <c r="EW8" s="183"/>
      <c r="EX8" s="183"/>
      <c r="EY8" s="183"/>
      <c r="EZ8" s="183"/>
      <c r="FA8" s="183"/>
      <c r="FB8" s="183"/>
      <c r="FC8" s="183"/>
      <c r="FD8" s="183"/>
      <c r="FE8" s="184"/>
      <c r="FF8" s="182">
        <v>16</v>
      </c>
      <c r="FG8" s="183"/>
      <c r="FH8" s="183"/>
      <c r="FI8" s="183"/>
      <c r="FJ8" s="183"/>
      <c r="FK8" s="184"/>
    </row>
    <row r="9" spans="1:167" ht="19.5" customHeight="1" x14ac:dyDescent="0.2">
      <c r="A9" s="314" t="s">
        <v>324</v>
      </c>
      <c r="B9" s="315"/>
      <c r="C9" s="315"/>
      <c r="D9" s="315"/>
      <c r="E9" s="315"/>
      <c r="F9" s="315"/>
      <c r="G9" s="315"/>
      <c r="H9" s="315"/>
      <c r="I9" s="315"/>
      <c r="J9" s="315"/>
      <c r="K9" s="315"/>
      <c r="L9" s="315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6"/>
      <c r="AU9" s="320" t="s">
        <v>150</v>
      </c>
      <c r="AV9" s="179"/>
      <c r="AW9" s="179"/>
      <c r="AX9" s="179"/>
      <c r="AY9" s="179"/>
      <c r="AZ9" s="180"/>
      <c r="BA9" s="321"/>
      <c r="BB9" s="322"/>
      <c r="BC9" s="322"/>
      <c r="BD9" s="322"/>
      <c r="BE9" s="322"/>
      <c r="BF9" s="322"/>
      <c r="BG9" s="322"/>
      <c r="BH9" s="323"/>
      <c r="BI9" s="321"/>
      <c r="BJ9" s="322"/>
      <c r="BK9" s="322"/>
      <c r="BL9" s="322"/>
      <c r="BM9" s="322"/>
      <c r="BN9" s="322"/>
      <c r="BO9" s="322"/>
      <c r="BP9" s="322"/>
      <c r="BQ9" s="323"/>
      <c r="BR9" s="321"/>
      <c r="BS9" s="322"/>
      <c r="BT9" s="322"/>
      <c r="BU9" s="322"/>
      <c r="BV9" s="322"/>
      <c r="BW9" s="322"/>
      <c r="BX9" s="323"/>
      <c r="BY9" s="237"/>
      <c r="BZ9" s="238"/>
      <c r="CA9" s="238"/>
      <c r="CB9" s="238"/>
      <c r="CC9" s="238"/>
      <c r="CD9" s="238"/>
      <c r="CE9" s="238"/>
      <c r="CF9" s="239"/>
      <c r="CG9" s="237"/>
      <c r="CH9" s="238"/>
      <c r="CI9" s="238"/>
      <c r="CJ9" s="238"/>
      <c r="CK9" s="238"/>
      <c r="CL9" s="238"/>
      <c r="CM9" s="238"/>
      <c r="CN9" s="239"/>
      <c r="CO9" s="237"/>
      <c r="CP9" s="238"/>
      <c r="CQ9" s="238"/>
      <c r="CR9" s="238"/>
      <c r="CS9" s="238"/>
      <c r="CT9" s="238"/>
      <c r="CU9" s="238"/>
      <c r="CV9" s="239"/>
      <c r="CW9" s="237"/>
      <c r="CX9" s="238"/>
      <c r="CY9" s="238"/>
      <c r="CZ9" s="238"/>
      <c r="DA9" s="238"/>
      <c r="DB9" s="238"/>
      <c r="DC9" s="238"/>
      <c r="DD9" s="239"/>
      <c r="DE9" s="237"/>
      <c r="DF9" s="238"/>
      <c r="DG9" s="238"/>
      <c r="DH9" s="238"/>
      <c r="DI9" s="238"/>
      <c r="DJ9" s="238"/>
      <c r="DK9" s="238"/>
      <c r="DL9" s="239"/>
      <c r="DM9" s="237"/>
      <c r="DN9" s="238"/>
      <c r="DO9" s="238"/>
      <c r="DP9" s="238"/>
      <c r="DQ9" s="238"/>
      <c r="DR9" s="238"/>
      <c r="DS9" s="238"/>
      <c r="DT9" s="238"/>
      <c r="DU9" s="239"/>
      <c r="DV9" s="321">
        <f>EC9</f>
        <v>1184681.7</v>
      </c>
      <c r="DW9" s="322"/>
      <c r="DX9" s="322"/>
      <c r="DY9" s="322"/>
      <c r="DZ9" s="322"/>
      <c r="EA9" s="322"/>
      <c r="EB9" s="323"/>
      <c r="EC9" s="321">
        <v>1184681.7</v>
      </c>
      <c r="ED9" s="322"/>
      <c r="EE9" s="322"/>
      <c r="EF9" s="322"/>
      <c r="EG9" s="322"/>
      <c r="EH9" s="322"/>
      <c r="EI9" s="323"/>
      <c r="EJ9" s="321"/>
      <c r="EK9" s="322"/>
      <c r="EL9" s="322"/>
      <c r="EM9" s="322"/>
      <c r="EN9" s="322"/>
      <c r="EO9" s="322"/>
      <c r="EP9" s="322"/>
      <c r="EQ9" s="322"/>
      <c r="ER9" s="322"/>
      <c r="ES9" s="322"/>
      <c r="ET9" s="323"/>
      <c r="EU9" s="321"/>
      <c r="EV9" s="322"/>
      <c r="EW9" s="322"/>
      <c r="EX9" s="322"/>
      <c r="EY9" s="322"/>
      <c r="EZ9" s="322"/>
      <c r="FA9" s="322"/>
      <c r="FB9" s="322"/>
      <c r="FC9" s="322"/>
      <c r="FD9" s="322"/>
      <c r="FE9" s="323"/>
      <c r="FF9" s="321"/>
      <c r="FG9" s="322"/>
      <c r="FH9" s="322"/>
      <c r="FI9" s="322"/>
      <c r="FJ9" s="322"/>
      <c r="FK9" s="324"/>
    </row>
    <row r="10" spans="1:167" ht="19.5" customHeight="1" x14ac:dyDescent="0.2">
      <c r="A10" s="314" t="s">
        <v>325</v>
      </c>
      <c r="B10" s="315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6"/>
      <c r="AU10" s="313" t="s">
        <v>326</v>
      </c>
      <c r="AV10" s="155"/>
      <c r="AW10" s="155"/>
      <c r="AX10" s="155"/>
      <c r="AY10" s="155"/>
      <c r="AZ10" s="156"/>
      <c r="BA10" s="227"/>
      <c r="BB10" s="228"/>
      <c r="BC10" s="228"/>
      <c r="BD10" s="228"/>
      <c r="BE10" s="228"/>
      <c r="BF10" s="228"/>
      <c r="BG10" s="228"/>
      <c r="BH10" s="229"/>
      <c r="BI10" s="227"/>
      <c r="BJ10" s="228"/>
      <c r="BK10" s="228"/>
      <c r="BL10" s="228"/>
      <c r="BM10" s="228"/>
      <c r="BN10" s="228"/>
      <c r="BO10" s="228"/>
      <c r="BP10" s="228"/>
      <c r="BQ10" s="229"/>
      <c r="BR10" s="227"/>
      <c r="BS10" s="228"/>
      <c r="BT10" s="228"/>
      <c r="BU10" s="228"/>
      <c r="BV10" s="228"/>
      <c r="BW10" s="228"/>
      <c r="BX10" s="229"/>
      <c r="BY10" s="218"/>
      <c r="BZ10" s="219"/>
      <c r="CA10" s="219"/>
      <c r="CB10" s="219"/>
      <c r="CC10" s="219"/>
      <c r="CD10" s="219"/>
      <c r="CE10" s="219"/>
      <c r="CF10" s="220"/>
      <c r="CG10" s="218"/>
      <c r="CH10" s="219"/>
      <c r="CI10" s="219"/>
      <c r="CJ10" s="219"/>
      <c r="CK10" s="219"/>
      <c r="CL10" s="219"/>
      <c r="CM10" s="219"/>
      <c r="CN10" s="220"/>
      <c r="CO10" s="218"/>
      <c r="CP10" s="219"/>
      <c r="CQ10" s="219"/>
      <c r="CR10" s="219"/>
      <c r="CS10" s="219"/>
      <c r="CT10" s="219"/>
      <c r="CU10" s="219"/>
      <c r="CV10" s="220"/>
      <c r="CW10" s="218"/>
      <c r="CX10" s="219"/>
      <c r="CY10" s="219"/>
      <c r="CZ10" s="219"/>
      <c r="DA10" s="219"/>
      <c r="DB10" s="219"/>
      <c r="DC10" s="219"/>
      <c r="DD10" s="220"/>
      <c r="DE10" s="218"/>
      <c r="DF10" s="219"/>
      <c r="DG10" s="219"/>
      <c r="DH10" s="219"/>
      <c r="DI10" s="219"/>
      <c r="DJ10" s="219"/>
      <c r="DK10" s="219"/>
      <c r="DL10" s="220"/>
      <c r="DM10" s="218"/>
      <c r="DN10" s="219"/>
      <c r="DO10" s="219"/>
      <c r="DP10" s="219"/>
      <c r="DQ10" s="219"/>
      <c r="DR10" s="219"/>
      <c r="DS10" s="219"/>
      <c r="DT10" s="219"/>
      <c r="DU10" s="220"/>
      <c r="DV10" s="227"/>
      <c r="DW10" s="228"/>
      <c r="DX10" s="228"/>
      <c r="DY10" s="228"/>
      <c r="DZ10" s="228"/>
      <c r="EA10" s="228"/>
      <c r="EB10" s="229"/>
      <c r="EC10" s="227"/>
      <c r="ED10" s="228"/>
      <c r="EE10" s="228"/>
      <c r="EF10" s="228"/>
      <c r="EG10" s="228"/>
      <c r="EH10" s="228"/>
      <c r="EI10" s="229"/>
      <c r="EJ10" s="227"/>
      <c r="EK10" s="228"/>
      <c r="EL10" s="228"/>
      <c r="EM10" s="228"/>
      <c r="EN10" s="228"/>
      <c r="EO10" s="228"/>
      <c r="EP10" s="228"/>
      <c r="EQ10" s="228"/>
      <c r="ER10" s="228"/>
      <c r="ES10" s="228"/>
      <c r="ET10" s="229"/>
      <c r="EU10" s="227"/>
      <c r="EV10" s="228"/>
      <c r="EW10" s="228"/>
      <c r="EX10" s="228"/>
      <c r="EY10" s="228"/>
      <c r="EZ10" s="228"/>
      <c r="FA10" s="228"/>
      <c r="FB10" s="228"/>
      <c r="FC10" s="228"/>
      <c r="FD10" s="228"/>
      <c r="FE10" s="229"/>
      <c r="FF10" s="227"/>
      <c r="FG10" s="228"/>
      <c r="FH10" s="228"/>
      <c r="FI10" s="228"/>
      <c r="FJ10" s="228"/>
      <c r="FK10" s="274"/>
    </row>
    <row r="11" spans="1:167" ht="17.25" customHeight="1" x14ac:dyDescent="0.2">
      <c r="A11" s="314" t="s">
        <v>327</v>
      </c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6"/>
      <c r="AU11" s="313" t="s">
        <v>328</v>
      </c>
      <c r="AV11" s="155"/>
      <c r="AW11" s="155"/>
      <c r="AX11" s="155"/>
      <c r="AY11" s="155"/>
      <c r="AZ11" s="156"/>
      <c r="BA11" s="227"/>
      <c r="BB11" s="228"/>
      <c r="BC11" s="228"/>
      <c r="BD11" s="228"/>
      <c r="BE11" s="228"/>
      <c r="BF11" s="228"/>
      <c r="BG11" s="228"/>
      <c r="BH11" s="229"/>
      <c r="BI11" s="227"/>
      <c r="BJ11" s="228"/>
      <c r="BK11" s="228"/>
      <c r="BL11" s="228"/>
      <c r="BM11" s="228"/>
      <c r="BN11" s="228"/>
      <c r="BO11" s="228"/>
      <c r="BP11" s="228"/>
      <c r="BQ11" s="229"/>
      <c r="BR11" s="227">
        <f>BR13</f>
        <v>11762.28</v>
      </c>
      <c r="BS11" s="228"/>
      <c r="BT11" s="228"/>
      <c r="BU11" s="228"/>
      <c r="BV11" s="228"/>
      <c r="BW11" s="228"/>
      <c r="BX11" s="229"/>
      <c r="BY11" s="218">
        <f>BY13</f>
        <v>11762.28</v>
      </c>
      <c r="BZ11" s="219"/>
      <c r="CA11" s="219"/>
      <c r="CB11" s="219"/>
      <c r="CC11" s="219"/>
      <c r="CD11" s="219"/>
      <c r="CE11" s="219"/>
      <c r="CF11" s="220"/>
      <c r="CG11" s="218">
        <f>CG13</f>
        <v>11762.28</v>
      </c>
      <c r="CH11" s="219"/>
      <c r="CI11" s="219"/>
      <c r="CJ11" s="219"/>
      <c r="CK11" s="219"/>
      <c r="CL11" s="219"/>
      <c r="CM11" s="219"/>
      <c r="CN11" s="220"/>
      <c r="CO11" s="218"/>
      <c r="CP11" s="219"/>
      <c r="CQ11" s="219"/>
      <c r="CR11" s="219"/>
      <c r="CS11" s="219"/>
      <c r="CT11" s="219"/>
      <c r="CU11" s="219"/>
      <c r="CV11" s="220"/>
      <c r="CW11" s="218"/>
      <c r="CX11" s="219"/>
      <c r="CY11" s="219"/>
      <c r="CZ11" s="219"/>
      <c r="DA11" s="219"/>
      <c r="DB11" s="219"/>
      <c r="DC11" s="219"/>
      <c r="DD11" s="220"/>
      <c r="DE11" s="218"/>
      <c r="DF11" s="219"/>
      <c r="DG11" s="219"/>
      <c r="DH11" s="219"/>
      <c r="DI11" s="219"/>
      <c r="DJ11" s="219"/>
      <c r="DK11" s="219"/>
      <c r="DL11" s="220"/>
      <c r="DM11" s="218"/>
      <c r="DN11" s="219"/>
      <c r="DO11" s="219"/>
      <c r="DP11" s="219"/>
      <c r="DQ11" s="219"/>
      <c r="DR11" s="219"/>
      <c r="DS11" s="219"/>
      <c r="DT11" s="219"/>
      <c r="DU11" s="220"/>
      <c r="DV11" s="227">
        <f>DV13</f>
        <v>357773.87</v>
      </c>
      <c r="DW11" s="228"/>
      <c r="DX11" s="228"/>
      <c r="DY11" s="228"/>
      <c r="DZ11" s="228"/>
      <c r="EA11" s="228"/>
      <c r="EB11" s="229"/>
      <c r="EC11" s="227">
        <v>357773.87</v>
      </c>
      <c r="ED11" s="228"/>
      <c r="EE11" s="228"/>
      <c r="EF11" s="228"/>
      <c r="EG11" s="228"/>
      <c r="EH11" s="228"/>
      <c r="EI11" s="229"/>
      <c r="EJ11" s="227"/>
      <c r="EK11" s="228"/>
      <c r="EL11" s="228"/>
      <c r="EM11" s="228"/>
      <c r="EN11" s="228"/>
      <c r="EO11" s="228"/>
      <c r="EP11" s="228"/>
      <c r="EQ11" s="228"/>
      <c r="ER11" s="228"/>
      <c r="ES11" s="228"/>
      <c r="ET11" s="229"/>
      <c r="EU11" s="227"/>
      <c r="EV11" s="228"/>
      <c r="EW11" s="228"/>
      <c r="EX11" s="228"/>
      <c r="EY11" s="228"/>
      <c r="EZ11" s="228"/>
      <c r="FA11" s="228"/>
      <c r="FB11" s="228"/>
      <c r="FC11" s="228"/>
      <c r="FD11" s="228"/>
      <c r="FE11" s="229"/>
      <c r="FF11" s="227"/>
      <c r="FG11" s="228"/>
      <c r="FH11" s="228"/>
      <c r="FI11" s="228"/>
      <c r="FJ11" s="228"/>
      <c r="FK11" s="274"/>
    </row>
    <row r="12" spans="1:167" ht="39" customHeight="1" x14ac:dyDescent="0.2">
      <c r="A12" s="157" t="s">
        <v>329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312"/>
      <c r="AU12" s="313" t="s">
        <v>330</v>
      </c>
      <c r="AV12" s="155"/>
      <c r="AW12" s="155"/>
      <c r="AX12" s="155"/>
      <c r="AY12" s="155"/>
      <c r="AZ12" s="156"/>
      <c r="BA12" s="227"/>
      <c r="BB12" s="228"/>
      <c r="BC12" s="228"/>
      <c r="BD12" s="228"/>
      <c r="BE12" s="228"/>
      <c r="BF12" s="228"/>
      <c r="BG12" s="228"/>
      <c r="BH12" s="229"/>
      <c r="BI12" s="227"/>
      <c r="BJ12" s="228"/>
      <c r="BK12" s="228"/>
      <c r="BL12" s="228"/>
      <c r="BM12" s="228"/>
      <c r="BN12" s="228"/>
      <c r="BO12" s="228"/>
      <c r="BP12" s="228"/>
      <c r="BQ12" s="229"/>
      <c r="BR12" s="227"/>
      <c r="BS12" s="228"/>
      <c r="BT12" s="228"/>
      <c r="BU12" s="228"/>
      <c r="BV12" s="228"/>
      <c r="BW12" s="228"/>
      <c r="BX12" s="229"/>
      <c r="BY12" s="218"/>
      <c r="BZ12" s="219"/>
      <c r="CA12" s="219"/>
      <c r="CB12" s="219"/>
      <c r="CC12" s="219"/>
      <c r="CD12" s="219"/>
      <c r="CE12" s="219"/>
      <c r="CF12" s="220"/>
      <c r="CG12" s="218"/>
      <c r="CH12" s="219"/>
      <c r="CI12" s="219"/>
      <c r="CJ12" s="219"/>
      <c r="CK12" s="219"/>
      <c r="CL12" s="219"/>
      <c r="CM12" s="219"/>
      <c r="CN12" s="220"/>
      <c r="CO12" s="218"/>
      <c r="CP12" s="219"/>
      <c r="CQ12" s="219"/>
      <c r="CR12" s="219"/>
      <c r="CS12" s="219"/>
      <c r="CT12" s="219"/>
      <c r="CU12" s="219"/>
      <c r="CV12" s="220"/>
      <c r="CW12" s="218"/>
      <c r="CX12" s="219"/>
      <c r="CY12" s="219"/>
      <c r="CZ12" s="219"/>
      <c r="DA12" s="219"/>
      <c r="DB12" s="219"/>
      <c r="DC12" s="219"/>
      <c r="DD12" s="220"/>
      <c r="DE12" s="218"/>
      <c r="DF12" s="219"/>
      <c r="DG12" s="219"/>
      <c r="DH12" s="219"/>
      <c r="DI12" s="219"/>
      <c r="DJ12" s="219"/>
      <c r="DK12" s="219"/>
      <c r="DL12" s="220"/>
      <c r="DM12" s="218"/>
      <c r="DN12" s="219"/>
      <c r="DO12" s="219"/>
      <c r="DP12" s="219"/>
      <c r="DQ12" s="219"/>
      <c r="DR12" s="219"/>
      <c r="DS12" s="219"/>
      <c r="DT12" s="219"/>
      <c r="DU12" s="220"/>
      <c r="DV12" s="227"/>
      <c r="DW12" s="228"/>
      <c r="DX12" s="228"/>
      <c r="DY12" s="228"/>
      <c r="DZ12" s="228"/>
      <c r="EA12" s="228"/>
      <c r="EB12" s="229"/>
      <c r="EC12" s="227"/>
      <c r="ED12" s="228"/>
      <c r="EE12" s="228"/>
      <c r="EF12" s="228"/>
      <c r="EG12" s="228"/>
      <c r="EH12" s="228"/>
      <c r="EI12" s="229"/>
      <c r="EJ12" s="227"/>
      <c r="EK12" s="228"/>
      <c r="EL12" s="228"/>
      <c r="EM12" s="228"/>
      <c r="EN12" s="228"/>
      <c r="EO12" s="228"/>
      <c r="EP12" s="228"/>
      <c r="EQ12" s="228"/>
      <c r="ER12" s="228"/>
      <c r="ES12" s="228"/>
      <c r="ET12" s="229"/>
      <c r="EU12" s="227"/>
      <c r="EV12" s="228"/>
      <c r="EW12" s="228"/>
      <c r="EX12" s="228"/>
      <c r="EY12" s="228"/>
      <c r="EZ12" s="228"/>
      <c r="FA12" s="228"/>
      <c r="FB12" s="228"/>
      <c r="FC12" s="228"/>
      <c r="FD12" s="228"/>
      <c r="FE12" s="229"/>
      <c r="FF12" s="227"/>
      <c r="FG12" s="228"/>
      <c r="FH12" s="228"/>
      <c r="FI12" s="228"/>
      <c r="FJ12" s="228"/>
      <c r="FK12" s="274"/>
    </row>
    <row r="13" spans="1:167" ht="27.75" customHeight="1" x14ac:dyDescent="0.2">
      <c r="A13" s="157" t="s">
        <v>331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9"/>
      <c r="AU13" s="313" t="s">
        <v>332</v>
      </c>
      <c r="AV13" s="155"/>
      <c r="AW13" s="155"/>
      <c r="AX13" s="155"/>
      <c r="AY13" s="155"/>
      <c r="AZ13" s="156"/>
      <c r="BA13" s="227"/>
      <c r="BB13" s="228"/>
      <c r="BC13" s="228"/>
      <c r="BD13" s="228"/>
      <c r="BE13" s="228"/>
      <c r="BF13" s="228"/>
      <c r="BG13" s="228"/>
      <c r="BH13" s="229"/>
      <c r="BI13" s="227"/>
      <c r="BJ13" s="228"/>
      <c r="BK13" s="228"/>
      <c r="BL13" s="228"/>
      <c r="BM13" s="228"/>
      <c r="BN13" s="228"/>
      <c r="BO13" s="228"/>
      <c r="BP13" s="228"/>
      <c r="BQ13" s="229"/>
      <c r="BR13" s="227">
        <f>11762.28</f>
        <v>11762.28</v>
      </c>
      <c r="BS13" s="228"/>
      <c r="BT13" s="228"/>
      <c r="BU13" s="228"/>
      <c r="BV13" s="228"/>
      <c r="BW13" s="228"/>
      <c r="BX13" s="229"/>
      <c r="BY13" s="218">
        <f>BR13</f>
        <v>11762.28</v>
      </c>
      <c r="BZ13" s="219"/>
      <c r="CA13" s="219"/>
      <c r="CB13" s="219"/>
      <c r="CC13" s="219"/>
      <c r="CD13" s="219"/>
      <c r="CE13" s="219"/>
      <c r="CF13" s="220"/>
      <c r="CG13" s="218">
        <f>BR13</f>
        <v>11762.28</v>
      </c>
      <c r="CH13" s="219"/>
      <c r="CI13" s="219"/>
      <c r="CJ13" s="219"/>
      <c r="CK13" s="219"/>
      <c r="CL13" s="219"/>
      <c r="CM13" s="219"/>
      <c r="CN13" s="220"/>
      <c r="CO13" s="218"/>
      <c r="CP13" s="219"/>
      <c r="CQ13" s="219"/>
      <c r="CR13" s="219"/>
      <c r="CS13" s="219"/>
      <c r="CT13" s="219"/>
      <c r="CU13" s="219"/>
      <c r="CV13" s="220"/>
      <c r="CW13" s="218"/>
      <c r="CX13" s="219"/>
      <c r="CY13" s="219"/>
      <c r="CZ13" s="219"/>
      <c r="DA13" s="219"/>
      <c r="DB13" s="219"/>
      <c r="DC13" s="219"/>
      <c r="DD13" s="220"/>
      <c r="DE13" s="218"/>
      <c r="DF13" s="219"/>
      <c r="DG13" s="219"/>
      <c r="DH13" s="219"/>
      <c r="DI13" s="219"/>
      <c r="DJ13" s="219"/>
      <c r="DK13" s="219"/>
      <c r="DL13" s="220"/>
      <c r="DM13" s="218"/>
      <c r="DN13" s="219"/>
      <c r="DO13" s="219"/>
      <c r="DP13" s="219"/>
      <c r="DQ13" s="219"/>
      <c r="DR13" s="219"/>
      <c r="DS13" s="219"/>
      <c r="DT13" s="219"/>
      <c r="DU13" s="220"/>
      <c r="DV13" s="227">
        <f>EC13</f>
        <v>357773.87</v>
      </c>
      <c r="DW13" s="228"/>
      <c r="DX13" s="228"/>
      <c r="DY13" s="228"/>
      <c r="DZ13" s="228"/>
      <c r="EA13" s="228"/>
      <c r="EB13" s="229"/>
      <c r="EC13" s="227">
        <v>357773.87</v>
      </c>
      <c r="ED13" s="228"/>
      <c r="EE13" s="228"/>
      <c r="EF13" s="228"/>
      <c r="EG13" s="228"/>
      <c r="EH13" s="228"/>
      <c r="EI13" s="229"/>
      <c r="EJ13" s="227"/>
      <c r="EK13" s="228"/>
      <c r="EL13" s="228"/>
      <c r="EM13" s="228"/>
      <c r="EN13" s="228"/>
      <c r="EO13" s="228"/>
      <c r="EP13" s="228"/>
      <c r="EQ13" s="228"/>
      <c r="ER13" s="228"/>
      <c r="ES13" s="228"/>
      <c r="ET13" s="229"/>
      <c r="EU13" s="227"/>
      <c r="EV13" s="228"/>
      <c r="EW13" s="228"/>
      <c r="EX13" s="228"/>
      <c r="EY13" s="228"/>
      <c r="EZ13" s="228"/>
      <c r="FA13" s="228"/>
      <c r="FB13" s="228"/>
      <c r="FC13" s="228"/>
      <c r="FD13" s="228"/>
      <c r="FE13" s="229"/>
      <c r="FF13" s="227"/>
      <c r="FG13" s="228"/>
      <c r="FH13" s="228"/>
      <c r="FI13" s="228"/>
      <c r="FJ13" s="228"/>
      <c r="FK13" s="274"/>
    </row>
    <row r="14" spans="1:167" ht="42" customHeight="1" x14ac:dyDescent="0.2">
      <c r="A14" s="157" t="s">
        <v>333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9"/>
      <c r="AU14" s="313" t="s">
        <v>334</v>
      </c>
      <c r="AV14" s="155"/>
      <c r="AW14" s="155"/>
      <c r="AX14" s="155"/>
      <c r="AY14" s="155"/>
      <c r="AZ14" s="156"/>
      <c r="BA14" s="227"/>
      <c r="BB14" s="228"/>
      <c r="BC14" s="228"/>
      <c r="BD14" s="228"/>
      <c r="BE14" s="228"/>
      <c r="BF14" s="228"/>
      <c r="BG14" s="228"/>
      <c r="BH14" s="229"/>
      <c r="BI14" s="227"/>
      <c r="BJ14" s="228"/>
      <c r="BK14" s="228"/>
      <c r="BL14" s="228"/>
      <c r="BM14" s="228"/>
      <c r="BN14" s="228"/>
      <c r="BO14" s="228"/>
      <c r="BP14" s="228"/>
      <c r="BQ14" s="229"/>
      <c r="BR14" s="227"/>
      <c r="BS14" s="228"/>
      <c r="BT14" s="228"/>
      <c r="BU14" s="228"/>
      <c r="BV14" s="228"/>
      <c r="BW14" s="228"/>
      <c r="BX14" s="229"/>
      <c r="BY14" s="218"/>
      <c r="BZ14" s="219"/>
      <c r="CA14" s="219"/>
      <c r="CB14" s="219"/>
      <c r="CC14" s="219"/>
      <c r="CD14" s="219"/>
      <c r="CE14" s="219"/>
      <c r="CF14" s="220"/>
      <c r="CG14" s="218"/>
      <c r="CH14" s="219"/>
      <c r="CI14" s="219"/>
      <c r="CJ14" s="219"/>
      <c r="CK14" s="219"/>
      <c r="CL14" s="219"/>
      <c r="CM14" s="219"/>
      <c r="CN14" s="220"/>
      <c r="CO14" s="218"/>
      <c r="CP14" s="219"/>
      <c r="CQ14" s="219"/>
      <c r="CR14" s="219"/>
      <c r="CS14" s="219"/>
      <c r="CT14" s="219"/>
      <c r="CU14" s="219"/>
      <c r="CV14" s="220"/>
      <c r="CW14" s="218"/>
      <c r="CX14" s="219"/>
      <c r="CY14" s="219"/>
      <c r="CZ14" s="219"/>
      <c r="DA14" s="219"/>
      <c r="DB14" s="219"/>
      <c r="DC14" s="219"/>
      <c r="DD14" s="220"/>
      <c r="DE14" s="218"/>
      <c r="DF14" s="219"/>
      <c r="DG14" s="219"/>
      <c r="DH14" s="219"/>
      <c r="DI14" s="219"/>
      <c r="DJ14" s="219"/>
      <c r="DK14" s="219"/>
      <c r="DL14" s="220"/>
      <c r="DM14" s="218"/>
      <c r="DN14" s="219"/>
      <c r="DO14" s="219"/>
      <c r="DP14" s="219"/>
      <c r="DQ14" s="219"/>
      <c r="DR14" s="219"/>
      <c r="DS14" s="219"/>
      <c r="DT14" s="219"/>
      <c r="DU14" s="220"/>
      <c r="DV14" s="227"/>
      <c r="DW14" s="228"/>
      <c r="DX14" s="228"/>
      <c r="DY14" s="228"/>
      <c r="DZ14" s="228"/>
      <c r="EA14" s="228"/>
      <c r="EB14" s="229"/>
      <c r="EC14" s="227"/>
      <c r="ED14" s="228"/>
      <c r="EE14" s="228"/>
      <c r="EF14" s="228"/>
      <c r="EG14" s="228"/>
      <c r="EH14" s="228"/>
      <c r="EI14" s="229"/>
      <c r="EJ14" s="227"/>
      <c r="EK14" s="228"/>
      <c r="EL14" s="228"/>
      <c r="EM14" s="228"/>
      <c r="EN14" s="228"/>
      <c r="EO14" s="228"/>
      <c r="EP14" s="228"/>
      <c r="EQ14" s="228"/>
      <c r="ER14" s="228"/>
      <c r="ES14" s="228"/>
      <c r="ET14" s="229"/>
      <c r="EU14" s="227"/>
      <c r="EV14" s="228"/>
      <c r="EW14" s="228"/>
      <c r="EX14" s="228"/>
      <c r="EY14" s="228"/>
      <c r="EZ14" s="228"/>
      <c r="FA14" s="228"/>
      <c r="FB14" s="228"/>
      <c r="FC14" s="228"/>
      <c r="FD14" s="228"/>
      <c r="FE14" s="229"/>
      <c r="FF14" s="227"/>
      <c r="FG14" s="228"/>
      <c r="FH14" s="228"/>
      <c r="FI14" s="228"/>
      <c r="FJ14" s="228"/>
      <c r="FK14" s="274"/>
    </row>
    <row r="15" spans="1:167" ht="27.75" customHeight="1" x14ac:dyDescent="0.2">
      <c r="A15" s="157" t="s">
        <v>335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9"/>
      <c r="AU15" s="313" t="s">
        <v>336</v>
      </c>
      <c r="AV15" s="155"/>
      <c r="AW15" s="155"/>
      <c r="AX15" s="155"/>
      <c r="AY15" s="155"/>
      <c r="AZ15" s="156"/>
      <c r="BA15" s="227"/>
      <c r="BB15" s="228"/>
      <c r="BC15" s="228"/>
      <c r="BD15" s="228"/>
      <c r="BE15" s="228"/>
      <c r="BF15" s="228"/>
      <c r="BG15" s="228"/>
      <c r="BH15" s="229"/>
      <c r="BI15" s="227"/>
      <c r="BJ15" s="228"/>
      <c r="BK15" s="228"/>
      <c r="BL15" s="228"/>
      <c r="BM15" s="228"/>
      <c r="BN15" s="228"/>
      <c r="BO15" s="228"/>
      <c r="BP15" s="228"/>
      <c r="BQ15" s="229"/>
      <c r="BR15" s="227"/>
      <c r="BS15" s="228"/>
      <c r="BT15" s="228"/>
      <c r="BU15" s="228"/>
      <c r="BV15" s="228"/>
      <c r="BW15" s="228"/>
      <c r="BX15" s="229"/>
      <c r="BY15" s="218"/>
      <c r="BZ15" s="219"/>
      <c r="CA15" s="219"/>
      <c r="CB15" s="219"/>
      <c r="CC15" s="219"/>
      <c r="CD15" s="219"/>
      <c r="CE15" s="219"/>
      <c r="CF15" s="220"/>
      <c r="CG15" s="218"/>
      <c r="CH15" s="219"/>
      <c r="CI15" s="219"/>
      <c r="CJ15" s="219"/>
      <c r="CK15" s="219"/>
      <c r="CL15" s="219"/>
      <c r="CM15" s="219"/>
      <c r="CN15" s="220"/>
      <c r="CO15" s="218"/>
      <c r="CP15" s="219"/>
      <c r="CQ15" s="219"/>
      <c r="CR15" s="219"/>
      <c r="CS15" s="219"/>
      <c r="CT15" s="219"/>
      <c r="CU15" s="219"/>
      <c r="CV15" s="220"/>
      <c r="CW15" s="218"/>
      <c r="CX15" s="219"/>
      <c r="CY15" s="219"/>
      <c r="CZ15" s="219"/>
      <c r="DA15" s="219"/>
      <c r="DB15" s="219"/>
      <c r="DC15" s="219"/>
      <c r="DD15" s="220"/>
      <c r="DE15" s="218"/>
      <c r="DF15" s="219"/>
      <c r="DG15" s="219"/>
      <c r="DH15" s="219"/>
      <c r="DI15" s="219"/>
      <c r="DJ15" s="219"/>
      <c r="DK15" s="219"/>
      <c r="DL15" s="220"/>
      <c r="DM15" s="218"/>
      <c r="DN15" s="219"/>
      <c r="DO15" s="219"/>
      <c r="DP15" s="219"/>
      <c r="DQ15" s="219"/>
      <c r="DR15" s="219"/>
      <c r="DS15" s="219"/>
      <c r="DT15" s="219"/>
      <c r="DU15" s="220"/>
      <c r="DV15" s="227"/>
      <c r="DW15" s="228"/>
      <c r="DX15" s="228"/>
      <c r="DY15" s="228"/>
      <c r="DZ15" s="228"/>
      <c r="EA15" s="228"/>
      <c r="EB15" s="229"/>
      <c r="EC15" s="227"/>
      <c r="ED15" s="228"/>
      <c r="EE15" s="228"/>
      <c r="EF15" s="228"/>
      <c r="EG15" s="228"/>
      <c r="EH15" s="228"/>
      <c r="EI15" s="229"/>
      <c r="EJ15" s="227"/>
      <c r="EK15" s="228"/>
      <c r="EL15" s="228"/>
      <c r="EM15" s="228"/>
      <c r="EN15" s="228"/>
      <c r="EO15" s="228"/>
      <c r="EP15" s="228"/>
      <c r="EQ15" s="228"/>
      <c r="ER15" s="228"/>
      <c r="ES15" s="228"/>
      <c r="ET15" s="229"/>
      <c r="EU15" s="227"/>
      <c r="EV15" s="228"/>
      <c r="EW15" s="228"/>
      <c r="EX15" s="228"/>
      <c r="EY15" s="228"/>
      <c r="EZ15" s="228"/>
      <c r="FA15" s="228"/>
      <c r="FB15" s="228"/>
      <c r="FC15" s="228"/>
      <c r="FD15" s="228"/>
      <c r="FE15" s="229"/>
      <c r="FF15" s="227"/>
      <c r="FG15" s="228"/>
      <c r="FH15" s="228"/>
      <c r="FI15" s="228"/>
      <c r="FJ15" s="228"/>
      <c r="FK15" s="274"/>
    </row>
    <row r="16" spans="1:167" ht="39.75" customHeight="1" x14ac:dyDescent="0.2">
      <c r="A16" s="317" t="s">
        <v>337</v>
      </c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18"/>
      <c r="AI16" s="318"/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9"/>
      <c r="AU16" s="313" t="s">
        <v>338</v>
      </c>
      <c r="AV16" s="155"/>
      <c r="AW16" s="155"/>
      <c r="AX16" s="155"/>
      <c r="AY16" s="155"/>
      <c r="AZ16" s="156"/>
      <c r="BA16" s="227"/>
      <c r="BB16" s="228"/>
      <c r="BC16" s="228"/>
      <c r="BD16" s="228"/>
      <c r="BE16" s="228"/>
      <c r="BF16" s="228"/>
      <c r="BG16" s="228"/>
      <c r="BH16" s="229"/>
      <c r="BI16" s="227"/>
      <c r="BJ16" s="228"/>
      <c r="BK16" s="228"/>
      <c r="BL16" s="228"/>
      <c r="BM16" s="228"/>
      <c r="BN16" s="228"/>
      <c r="BO16" s="228"/>
      <c r="BP16" s="228"/>
      <c r="BQ16" s="229"/>
      <c r="BR16" s="227"/>
      <c r="BS16" s="228"/>
      <c r="BT16" s="228"/>
      <c r="BU16" s="228"/>
      <c r="BV16" s="228"/>
      <c r="BW16" s="228"/>
      <c r="BX16" s="229"/>
      <c r="BY16" s="218"/>
      <c r="BZ16" s="219"/>
      <c r="CA16" s="219"/>
      <c r="CB16" s="219"/>
      <c r="CC16" s="219"/>
      <c r="CD16" s="219"/>
      <c r="CE16" s="219"/>
      <c r="CF16" s="220"/>
      <c r="CG16" s="218"/>
      <c r="CH16" s="219"/>
      <c r="CI16" s="219"/>
      <c r="CJ16" s="219"/>
      <c r="CK16" s="219"/>
      <c r="CL16" s="219"/>
      <c r="CM16" s="219"/>
      <c r="CN16" s="220"/>
      <c r="CO16" s="218"/>
      <c r="CP16" s="219"/>
      <c r="CQ16" s="219"/>
      <c r="CR16" s="219"/>
      <c r="CS16" s="219"/>
      <c r="CT16" s="219"/>
      <c r="CU16" s="219"/>
      <c r="CV16" s="220"/>
      <c r="CW16" s="218"/>
      <c r="CX16" s="219"/>
      <c r="CY16" s="219"/>
      <c r="CZ16" s="219"/>
      <c r="DA16" s="219"/>
      <c r="DB16" s="219"/>
      <c r="DC16" s="219"/>
      <c r="DD16" s="220"/>
      <c r="DE16" s="218"/>
      <c r="DF16" s="219"/>
      <c r="DG16" s="219"/>
      <c r="DH16" s="219"/>
      <c r="DI16" s="219"/>
      <c r="DJ16" s="219"/>
      <c r="DK16" s="219"/>
      <c r="DL16" s="220"/>
      <c r="DM16" s="218"/>
      <c r="DN16" s="219"/>
      <c r="DO16" s="219"/>
      <c r="DP16" s="219"/>
      <c r="DQ16" s="219"/>
      <c r="DR16" s="219"/>
      <c r="DS16" s="219"/>
      <c r="DT16" s="219"/>
      <c r="DU16" s="220"/>
      <c r="DV16" s="227"/>
      <c r="DW16" s="228"/>
      <c r="DX16" s="228"/>
      <c r="DY16" s="228"/>
      <c r="DZ16" s="228"/>
      <c r="EA16" s="228"/>
      <c r="EB16" s="229"/>
      <c r="EC16" s="227"/>
      <c r="ED16" s="228"/>
      <c r="EE16" s="228"/>
      <c r="EF16" s="228"/>
      <c r="EG16" s="228"/>
      <c r="EH16" s="228"/>
      <c r="EI16" s="229"/>
      <c r="EJ16" s="227"/>
      <c r="EK16" s="228"/>
      <c r="EL16" s="228"/>
      <c r="EM16" s="228"/>
      <c r="EN16" s="228"/>
      <c r="EO16" s="228"/>
      <c r="EP16" s="228"/>
      <c r="EQ16" s="228"/>
      <c r="ER16" s="228"/>
      <c r="ES16" s="228"/>
      <c r="ET16" s="229"/>
      <c r="EU16" s="227"/>
      <c r="EV16" s="228"/>
      <c r="EW16" s="228"/>
      <c r="EX16" s="228"/>
      <c r="EY16" s="228"/>
      <c r="EZ16" s="228"/>
      <c r="FA16" s="228"/>
      <c r="FB16" s="228"/>
      <c r="FC16" s="228"/>
      <c r="FD16" s="228"/>
      <c r="FE16" s="229"/>
      <c r="FF16" s="227"/>
      <c r="FG16" s="228"/>
      <c r="FH16" s="228"/>
      <c r="FI16" s="228"/>
      <c r="FJ16" s="228"/>
      <c r="FK16" s="274"/>
    </row>
    <row r="17" spans="1:167" ht="42" customHeight="1" x14ac:dyDescent="0.2">
      <c r="A17" s="317" t="s">
        <v>339</v>
      </c>
      <c r="B17" s="318"/>
      <c r="C17" s="318"/>
      <c r="D17" s="318"/>
      <c r="E17" s="318"/>
      <c r="F17" s="318"/>
      <c r="G17" s="318"/>
      <c r="H17" s="318"/>
      <c r="I17" s="318"/>
      <c r="J17" s="318"/>
      <c r="K17" s="318"/>
      <c r="L17" s="318"/>
      <c r="M17" s="318"/>
      <c r="N17" s="318"/>
      <c r="O17" s="318"/>
      <c r="P17" s="318"/>
      <c r="Q17" s="318"/>
      <c r="R17" s="318"/>
      <c r="S17" s="318"/>
      <c r="T17" s="318"/>
      <c r="U17" s="318"/>
      <c r="V17" s="318"/>
      <c r="W17" s="318"/>
      <c r="X17" s="318"/>
      <c r="Y17" s="318"/>
      <c r="Z17" s="318"/>
      <c r="AA17" s="318"/>
      <c r="AB17" s="318"/>
      <c r="AC17" s="318"/>
      <c r="AD17" s="318"/>
      <c r="AE17" s="318"/>
      <c r="AF17" s="318"/>
      <c r="AG17" s="318"/>
      <c r="AH17" s="318"/>
      <c r="AI17" s="318"/>
      <c r="AJ17" s="318"/>
      <c r="AK17" s="318"/>
      <c r="AL17" s="318"/>
      <c r="AM17" s="318"/>
      <c r="AN17" s="318"/>
      <c r="AO17" s="318"/>
      <c r="AP17" s="318"/>
      <c r="AQ17" s="318"/>
      <c r="AR17" s="318"/>
      <c r="AS17" s="318"/>
      <c r="AT17" s="319"/>
      <c r="AU17" s="313" t="s">
        <v>340</v>
      </c>
      <c r="AV17" s="155"/>
      <c r="AW17" s="155"/>
      <c r="AX17" s="155"/>
      <c r="AY17" s="155"/>
      <c r="AZ17" s="156"/>
      <c r="BA17" s="227"/>
      <c r="BB17" s="228"/>
      <c r="BC17" s="228"/>
      <c r="BD17" s="228"/>
      <c r="BE17" s="228"/>
      <c r="BF17" s="228"/>
      <c r="BG17" s="228"/>
      <c r="BH17" s="229"/>
      <c r="BI17" s="227"/>
      <c r="BJ17" s="228"/>
      <c r="BK17" s="228"/>
      <c r="BL17" s="228"/>
      <c r="BM17" s="228"/>
      <c r="BN17" s="228"/>
      <c r="BO17" s="228"/>
      <c r="BP17" s="228"/>
      <c r="BQ17" s="229"/>
      <c r="BR17" s="227"/>
      <c r="BS17" s="228"/>
      <c r="BT17" s="228"/>
      <c r="BU17" s="228"/>
      <c r="BV17" s="228"/>
      <c r="BW17" s="228"/>
      <c r="BX17" s="229"/>
      <c r="BY17" s="218"/>
      <c r="BZ17" s="219"/>
      <c r="CA17" s="219"/>
      <c r="CB17" s="219"/>
      <c r="CC17" s="219"/>
      <c r="CD17" s="219"/>
      <c r="CE17" s="219"/>
      <c r="CF17" s="220"/>
      <c r="CG17" s="218"/>
      <c r="CH17" s="219"/>
      <c r="CI17" s="219"/>
      <c r="CJ17" s="219"/>
      <c r="CK17" s="219"/>
      <c r="CL17" s="219"/>
      <c r="CM17" s="219"/>
      <c r="CN17" s="220"/>
      <c r="CO17" s="218"/>
      <c r="CP17" s="219"/>
      <c r="CQ17" s="219"/>
      <c r="CR17" s="219"/>
      <c r="CS17" s="219"/>
      <c r="CT17" s="219"/>
      <c r="CU17" s="219"/>
      <c r="CV17" s="220"/>
      <c r="CW17" s="218"/>
      <c r="CX17" s="219"/>
      <c r="CY17" s="219"/>
      <c r="CZ17" s="219"/>
      <c r="DA17" s="219"/>
      <c r="DB17" s="219"/>
      <c r="DC17" s="219"/>
      <c r="DD17" s="220"/>
      <c r="DE17" s="218"/>
      <c r="DF17" s="219"/>
      <c r="DG17" s="219"/>
      <c r="DH17" s="219"/>
      <c r="DI17" s="219"/>
      <c r="DJ17" s="219"/>
      <c r="DK17" s="219"/>
      <c r="DL17" s="220"/>
      <c r="DM17" s="218"/>
      <c r="DN17" s="219"/>
      <c r="DO17" s="219"/>
      <c r="DP17" s="219"/>
      <c r="DQ17" s="219"/>
      <c r="DR17" s="219"/>
      <c r="DS17" s="219"/>
      <c r="DT17" s="219"/>
      <c r="DU17" s="220"/>
      <c r="DV17" s="227"/>
      <c r="DW17" s="228"/>
      <c r="DX17" s="228"/>
      <c r="DY17" s="228"/>
      <c r="DZ17" s="228"/>
      <c r="EA17" s="228"/>
      <c r="EB17" s="229"/>
      <c r="EC17" s="227"/>
      <c r="ED17" s="228"/>
      <c r="EE17" s="228"/>
      <c r="EF17" s="228"/>
      <c r="EG17" s="228"/>
      <c r="EH17" s="228"/>
      <c r="EI17" s="229"/>
      <c r="EJ17" s="227"/>
      <c r="EK17" s="228"/>
      <c r="EL17" s="228"/>
      <c r="EM17" s="228"/>
      <c r="EN17" s="228"/>
      <c r="EO17" s="228"/>
      <c r="EP17" s="228"/>
      <c r="EQ17" s="228"/>
      <c r="ER17" s="228"/>
      <c r="ES17" s="228"/>
      <c r="ET17" s="229"/>
      <c r="EU17" s="227"/>
      <c r="EV17" s="228"/>
      <c r="EW17" s="228"/>
      <c r="EX17" s="228"/>
      <c r="EY17" s="228"/>
      <c r="EZ17" s="228"/>
      <c r="FA17" s="228"/>
      <c r="FB17" s="228"/>
      <c r="FC17" s="228"/>
      <c r="FD17" s="228"/>
      <c r="FE17" s="229"/>
      <c r="FF17" s="227"/>
      <c r="FG17" s="228"/>
      <c r="FH17" s="228"/>
      <c r="FI17" s="228"/>
      <c r="FJ17" s="228"/>
      <c r="FK17" s="274"/>
    </row>
    <row r="18" spans="1:167" ht="42.75" customHeight="1" x14ac:dyDescent="0.2">
      <c r="A18" s="317" t="s">
        <v>341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  <c r="AP18" s="318"/>
      <c r="AQ18" s="318"/>
      <c r="AR18" s="318"/>
      <c r="AS18" s="318"/>
      <c r="AT18" s="319"/>
      <c r="AU18" s="313" t="s">
        <v>342</v>
      </c>
      <c r="AV18" s="155"/>
      <c r="AW18" s="155"/>
      <c r="AX18" s="155"/>
      <c r="AY18" s="155"/>
      <c r="AZ18" s="156"/>
      <c r="BA18" s="227"/>
      <c r="BB18" s="228"/>
      <c r="BC18" s="228"/>
      <c r="BD18" s="228"/>
      <c r="BE18" s="228"/>
      <c r="BF18" s="228"/>
      <c r="BG18" s="228"/>
      <c r="BH18" s="229"/>
      <c r="BI18" s="227"/>
      <c r="BJ18" s="228"/>
      <c r="BK18" s="228"/>
      <c r="BL18" s="228"/>
      <c r="BM18" s="228"/>
      <c r="BN18" s="228"/>
      <c r="BO18" s="228"/>
      <c r="BP18" s="228"/>
      <c r="BQ18" s="229"/>
      <c r="BR18" s="227"/>
      <c r="BS18" s="228"/>
      <c r="BT18" s="228"/>
      <c r="BU18" s="228"/>
      <c r="BV18" s="228"/>
      <c r="BW18" s="228"/>
      <c r="BX18" s="229"/>
      <c r="BY18" s="218"/>
      <c r="BZ18" s="219"/>
      <c r="CA18" s="219"/>
      <c r="CB18" s="219"/>
      <c r="CC18" s="219"/>
      <c r="CD18" s="219"/>
      <c r="CE18" s="219"/>
      <c r="CF18" s="220"/>
      <c r="CG18" s="218"/>
      <c r="CH18" s="219"/>
      <c r="CI18" s="219"/>
      <c r="CJ18" s="219"/>
      <c r="CK18" s="219"/>
      <c r="CL18" s="219"/>
      <c r="CM18" s="219"/>
      <c r="CN18" s="220"/>
      <c r="CO18" s="218"/>
      <c r="CP18" s="219"/>
      <c r="CQ18" s="219"/>
      <c r="CR18" s="219"/>
      <c r="CS18" s="219"/>
      <c r="CT18" s="219"/>
      <c r="CU18" s="219"/>
      <c r="CV18" s="220"/>
      <c r="CW18" s="218"/>
      <c r="CX18" s="219"/>
      <c r="CY18" s="219"/>
      <c r="CZ18" s="219"/>
      <c r="DA18" s="219"/>
      <c r="DB18" s="219"/>
      <c r="DC18" s="219"/>
      <c r="DD18" s="220"/>
      <c r="DE18" s="218"/>
      <c r="DF18" s="219"/>
      <c r="DG18" s="219"/>
      <c r="DH18" s="219"/>
      <c r="DI18" s="219"/>
      <c r="DJ18" s="219"/>
      <c r="DK18" s="219"/>
      <c r="DL18" s="220"/>
      <c r="DM18" s="218"/>
      <c r="DN18" s="219"/>
      <c r="DO18" s="219"/>
      <c r="DP18" s="219"/>
      <c r="DQ18" s="219"/>
      <c r="DR18" s="219"/>
      <c r="DS18" s="219"/>
      <c r="DT18" s="219"/>
      <c r="DU18" s="220"/>
      <c r="DV18" s="227"/>
      <c r="DW18" s="228"/>
      <c r="DX18" s="228"/>
      <c r="DY18" s="228"/>
      <c r="DZ18" s="228"/>
      <c r="EA18" s="228"/>
      <c r="EB18" s="229"/>
      <c r="EC18" s="227"/>
      <c r="ED18" s="228"/>
      <c r="EE18" s="228"/>
      <c r="EF18" s="228"/>
      <c r="EG18" s="228"/>
      <c r="EH18" s="228"/>
      <c r="EI18" s="229"/>
      <c r="EJ18" s="227"/>
      <c r="EK18" s="228"/>
      <c r="EL18" s="228"/>
      <c r="EM18" s="228"/>
      <c r="EN18" s="228"/>
      <c r="EO18" s="228"/>
      <c r="EP18" s="228"/>
      <c r="EQ18" s="228"/>
      <c r="ER18" s="228"/>
      <c r="ES18" s="228"/>
      <c r="ET18" s="229"/>
      <c r="EU18" s="227"/>
      <c r="EV18" s="228"/>
      <c r="EW18" s="228"/>
      <c r="EX18" s="228"/>
      <c r="EY18" s="228"/>
      <c r="EZ18" s="228"/>
      <c r="FA18" s="228"/>
      <c r="FB18" s="228"/>
      <c r="FC18" s="228"/>
      <c r="FD18" s="228"/>
      <c r="FE18" s="229"/>
      <c r="FF18" s="227"/>
      <c r="FG18" s="228"/>
      <c r="FH18" s="228"/>
      <c r="FI18" s="228"/>
      <c r="FJ18" s="228"/>
      <c r="FK18" s="274"/>
    </row>
    <row r="19" spans="1:167" ht="15.75" customHeight="1" x14ac:dyDescent="0.2">
      <c r="A19" s="314" t="s">
        <v>343</v>
      </c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6"/>
      <c r="AU19" s="313" t="s">
        <v>344</v>
      </c>
      <c r="AV19" s="155"/>
      <c r="AW19" s="155"/>
      <c r="AX19" s="155"/>
      <c r="AY19" s="155"/>
      <c r="AZ19" s="156"/>
      <c r="BA19" s="227">
        <f>BI19</f>
        <v>14770.6</v>
      </c>
      <c r="BB19" s="228"/>
      <c r="BC19" s="228"/>
      <c r="BD19" s="228"/>
      <c r="BE19" s="228"/>
      <c r="BF19" s="228"/>
      <c r="BG19" s="228"/>
      <c r="BH19" s="229"/>
      <c r="BI19" s="227">
        <v>14770.6</v>
      </c>
      <c r="BJ19" s="228"/>
      <c r="BK19" s="228"/>
      <c r="BL19" s="228"/>
      <c r="BM19" s="228"/>
      <c r="BN19" s="228"/>
      <c r="BO19" s="228"/>
      <c r="BP19" s="228"/>
      <c r="BQ19" s="229"/>
      <c r="BR19" s="227">
        <v>12046.73</v>
      </c>
      <c r="BS19" s="228"/>
      <c r="BT19" s="228"/>
      <c r="BU19" s="228"/>
      <c r="BV19" s="228"/>
      <c r="BW19" s="228"/>
      <c r="BX19" s="229"/>
      <c r="BY19" s="218">
        <f>BR19</f>
        <v>12046.73</v>
      </c>
      <c r="BZ19" s="219"/>
      <c r="CA19" s="219"/>
      <c r="CB19" s="219"/>
      <c r="CC19" s="219"/>
      <c r="CD19" s="219"/>
      <c r="CE19" s="219"/>
      <c r="CF19" s="220"/>
      <c r="CG19" s="218">
        <f>BR19</f>
        <v>12046.73</v>
      </c>
      <c r="CH19" s="219"/>
      <c r="CI19" s="219"/>
      <c r="CJ19" s="219"/>
      <c r="CK19" s="219"/>
      <c r="CL19" s="219"/>
      <c r="CM19" s="219"/>
      <c r="CN19" s="220"/>
      <c r="CO19" s="218"/>
      <c r="CP19" s="219"/>
      <c r="CQ19" s="219"/>
      <c r="CR19" s="219"/>
      <c r="CS19" s="219"/>
      <c r="CT19" s="219"/>
      <c r="CU19" s="219"/>
      <c r="CV19" s="220"/>
      <c r="CW19" s="218"/>
      <c r="CX19" s="219"/>
      <c r="CY19" s="219"/>
      <c r="CZ19" s="219"/>
      <c r="DA19" s="219"/>
      <c r="DB19" s="219"/>
      <c r="DC19" s="219"/>
      <c r="DD19" s="220"/>
      <c r="DE19" s="218"/>
      <c r="DF19" s="219"/>
      <c r="DG19" s="219"/>
      <c r="DH19" s="219"/>
      <c r="DI19" s="219"/>
      <c r="DJ19" s="219"/>
      <c r="DK19" s="219"/>
      <c r="DL19" s="220"/>
      <c r="DM19" s="218"/>
      <c r="DN19" s="219"/>
      <c r="DO19" s="219"/>
      <c r="DP19" s="219"/>
      <c r="DQ19" s="219"/>
      <c r="DR19" s="219"/>
      <c r="DS19" s="219"/>
      <c r="DT19" s="219"/>
      <c r="DU19" s="220"/>
      <c r="DV19" s="227"/>
      <c r="DW19" s="228"/>
      <c r="DX19" s="228"/>
      <c r="DY19" s="228"/>
      <c r="DZ19" s="228"/>
      <c r="EA19" s="228"/>
      <c r="EB19" s="229"/>
      <c r="EC19" s="227"/>
      <c r="ED19" s="228"/>
      <c r="EE19" s="228"/>
      <c r="EF19" s="228"/>
      <c r="EG19" s="228"/>
      <c r="EH19" s="228"/>
      <c r="EI19" s="229"/>
      <c r="EJ19" s="227"/>
      <c r="EK19" s="228"/>
      <c r="EL19" s="228"/>
      <c r="EM19" s="228"/>
      <c r="EN19" s="228"/>
      <c r="EO19" s="228"/>
      <c r="EP19" s="228"/>
      <c r="EQ19" s="228"/>
      <c r="ER19" s="228"/>
      <c r="ES19" s="228"/>
      <c r="ET19" s="229"/>
      <c r="EU19" s="227"/>
      <c r="EV19" s="228"/>
      <c r="EW19" s="228"/>
      <c r="EX19" s="228"/>
      <c r="EY19" s="228"/>
      <c r="EZ19" s="228"/>
      <c r="FA19" s="228"/>
      <c r="FB19" s="228"/>
      <c r="FC19" s="228"/>
      <c r="FD19" s="228"/>
      <c r="FE19" s="229"/>
      <c r="FF19" s="227"/>
      <c r="FG19" s="228"/>
      <c r="FH19" s="228"/>
      <c r="FI19" s="228"/>
      <c r="FJ19" s="228"/>
      <c r="FK19" s="274"/>
    </row>
    <row r="20" spans="1:167" ht="27" customHeight="1" x14ac:dyDescent="0.2">
      <c r="A20" s="157" t="s">
        <v>345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312"/>
      <c r="AU20" s="313" t="s">
        <v>346</v>
      </c>
      <c r="AV20" s="155"/>
      <c r="AW20" s="155"/>
      <c r="AX20" s="155"/>
      <c r="AY20" s="155"/>
      <c r="AZ20" s="156"/>
      <c r="BA20" s="227"/>
      <c r="BB20" s="228"/>
      <c r="BC20" s="228"/>
      <c r="BD20" s="228"/>
      <c r="BE20" s="228"/>
      <c r="BF20" s="228"/>
      <c r="BG20" s="228"/>
      <c r="BH20" s="229"/>
      <c r="BI20" s="227"/>
      <c r="BJ20" s="228"/>
      <c r="BK20" s="228"/>
      <c r="BL20" s="228"/>
      <c r="BM20" s="228"/>
      <c r="BN20" s="228"/>
      <c r="BO20" s="228"/>
      <c r="BP20" s="228"/>
      <c r="BQ20" s="229"/>
      <c r="BR20" s="227"/>
      <c r="BS20" s="228"/>
      <c r="BT20" s="228"/>
      <c r="BU20" s="228"/>
      <c r="BV20" s="228"/>
      <c r="BW20" s="228"/>
      <c r="BX20" s="229"/>
      <c r="BY20" s="218"/>
      <c r="BZ20" s="219"/>
      <c r="CA20" s="219"/>
      <c r="CB20" s="219"/>
      <c r="CC20" s="219"/>
      <c r="CD20" s="219"/>
      <c r="CE20" s="219"/>
      <c r="CF20" s="220"/>
      <c r="CG20" s="218"/>
      <c r="CH20" s="219"/>
      <c r="CI20" s="219"/>
      <c r="CJ20" s="219"/>
      <c r="CK20" s="219"/>
      <c r="CL20" s="219"/>
      <c r="CM20" s="219"/>
      <c r="CN20" s="220"/>
      <c r="CO20" s="218"/>
      <c r="CP20" s="219"/>
      <c r="CQ20" s="219"/>
      <c r="CR20" s="219"/>
      <c r="CS20" s="219"/>
      <c r="CT20" s="219"/>
      <c r="CU20" s="219"/>
      <c r="CV20" s="220"/>
      <c r="CW20" s="218"/>
      <c r="CX20" s="219"/>
      <c r="CY20" s="219"/>
      <c r="CZ20" s="219"/>
      <c r="DA20" s="219"/>
      <c r="DB20" s="219"/>
      <c r="DC20" s="219"/>
      <c r="DD20" s="220"/>
      <c r="DE20" s="218"/>
      <c r="DF20" s="219"/>
      <c r="DG20" s="219"/>
      <c r="DH20" s="219"/>
      <c r="DI20" s="219"/>
      <c r="DJ20" s="219"/>
      <c r="DK20" s="219"/>
      <c r="DL20" s="220"/>
      <c r="DM20" s="218"/>
      <c r="DN20" s="219"/>
      <c r="DO20" s="219"/>
      <c r="DP20" s="219"/>
      <c r="DQ20" s="219"/>
      <c r="DR20" s="219"/>
      <c r="DS20" s="219"/>
      <c r="DT20" s="219"/>
      <c r="DU20" s="220"/>
      <c r="DV20" s="227"/>
      <c r="DW20" s="228"/>
      <c r="DX20" s="228"/>
      <c r="DY20" s="228"/>
      <c r="DZ20" s="228"/>
      <c r="EA20" s="228"/>
      <c r="EB20" s="229"/>
      <c r="EC20" s="227"/>
      <c r="ED20" s="228"/>
      <c r="EE20" s="228"/>
      <c r="EF20" s="228"/>
      <c r="EG20" s="228"/>
      <c r="EH20" s="228"/>
      <c r="EI20" s="229"/>
      <c r="EJ20" s="227"/>
      <c r="EK20" s="228"/>
      <c r="EL20" s="228"/>
      <c r="EM20" s="228"/>
      <c r="EN20" s="228"/>
      <c r="EO20" s="228"/>
      <c r="EP20" s="228"/>
      <c r="EQ20" s="228"/>
      <c r="ER20" s="228"/>
      <c r="ES20" s="228"/>
      <c r="ET20" s="229"/>
      <c r="EU20" s="227"/>
      <c r="EV20" s="228"/>
      <c r="EW20" s="228"/>
      <c r="EX20" s="228"/>
      <c r="EY20" s="228"/>
      <c r="EZ20" s="228"/>
      <c r="FA20" s="228"/>
      <c r="FB20" s="228"/>
      <c r="FC20" s="228"/>
      <c r="FD20" s="228"/>
      <c r="FE20" s="229"/>
      <c r="FF20" s="227"/>
      <c r="FG20" s="228"/>
      <c r="FH20" s="228"/>
      <c r="FI20" s="228"/>
      <c r="FJ20" s="228"/>
      <c r="FK20" s="274"/>
    </row>
    <row r="21" spans="1:167" ht="16.5" customHeight="1" x14ac:dyDescent="0.2">
      <c r="A21" s="314" t="s">
        <v>347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6"/>
      <c r="AU21" s="313" t="s">
        <v>348</v>
      </c>
      <c r="AV21" s="155"/>
      <c r="AW21" s="155"/>
      <c r="AX21" s="155"/>
      <c r="AY21" s="155"/>
      <c r="AZ21" s="156"/>
      <c r="BA21" s="227"/>
      <c r="BB21" s="228"/>
      <c r="BC21" s="228"/>
      <c r="BD21" s="228"/>
      <c r="BE21" s="228"/>
      <c r="BF21" s="228"/>
      <c r="BG21" s="228"/>
      <c r="BH21" s="229"/>
      <c r="BI21" s="227"/>
      <c r="BJ21" s="228"/>
      <c r="BK21" s="228"/>
      <c r="BL21" s="228"/>
      <c r="BM21" s="228"/>
      <c r="BN21" s="228"/>
      <c r="BO21" s="228"/>
      <c r="BP21" s="228"/>
      <c r="BQ21" s="229"/>
      <c r="BR21" s="227"/>
      <c r="BS21" s="228"/>
      <c r="BT21" s="228"/>
      <c r="BU21" s="228"/>
      <c r="BV21" s="228"/>
      <c r="BW21" s="228"/>
      <c r="BX21" s="229"/>
      <c r="BY21" s="218"/>
      <c r="BZ21" s="219"/>
      <c r="CA21" s="219"/>
      <c r="CB21" s="219"/>
      <c r="CC21" s="219"/>
      <c r="CD21" s="219"/>
      <c r="CE21" s="219"/>
      <c r="CF21" s="220"/>
      <c r="CG21" s="218"/>
      <c r="CH21" s="219"/>
      <c r="CI21" s="219"/>
      <c r="CJ21" s="219"/>
      <c r="CK21" s="219"/>
      <c r="CL21" s="219"/>
      <c r="CM21" s="219"/>
      <c r="CN21" s="220"/>
      <c r="CO21" s="218"/>
      <c r="CP21" s="219"/>
      <c r="CQ21" s="219"/>
      <c r="CR21" s="219"/>
      <c r="CS21" s="219"/>
      <c r="CT21" s="219"/>
      <c r="CU21" s="219"/>
      <c r="CV21" s="220"/>
      <c r="CW21" s="218"/>
      <c r="CX21" s="219"/>
      <c r="CY21" s="219"/>
      <c r="CZ21" s="219"/>
      <c r="DA21" s="219"/>
      <c r="DB21" s="219"/>
      <c r="DC21" s="219"/>
      <c r="DD21" s="220"/>
      <c r="DE21" s="218"/>
      <c r="DF21" s="219"/>
      <c r="DG21" s="219"/>
      <c r="DH21" s="219"/>
      <c r="DI21" s="219"/>
      <c r="DJ21" s="219"/>
      <c r="DK21" s="219"/>
      <c r="DL21" s="220"/>
      <c r="DM21" s="218"/>
      <c r="DN21" s="219"/>
      <c r="DO21" s="219"/>
      <c r="DP21" s="219"/>
      <c r="DQ21" s="219"/>
      <c r="DR21" s="219"/>
      <c r="DS21" s="219"/>
      <c r="DT21" s="219"/>
      <c r="DU21" s="220"/>
      <c r="DV21" s="227"/>
      <c r="DW21" s="228"/>
      <c r="DX21" s="228"/>
      <c r="DY21" s="228"/>
      <c r="DZ21" s="228"/>
      <c r="EA21" s="228"/>
      <c r="EB21" s="229"/>
      <c r="EC21" s="227"/>
      <c r="ED21" s="228"/>
      <c r="EE21" s="228"/>
      <c r="EF21" s="228"/>
      <c r="EG21" s="228"/>
      <c r="EH21" s="228"/>
      <c r="EI21" s="229"/>
      <c r="EJ21" s="227"/>
      <c r="EK21" s="228"/>
      <c r="EL21" s="228"/>
      <c r="EM21" s="228"/>
      <c r="EN21" s="228"/>
      <c r="EO21" s="228"/>
      <c r="EP21" s="228"/>
      <c r="EQ21" s="228"/>
      <c r="ER21" s="228"/>
      <c r="ES21" s="228"/>
      <c r="ET21" s="229"/>
      <c r="EU21" s="227"/>
      <c r="EV21" s="228"/>
      <c r="EW21" s="228"/>
      <c r="EX21" s="228"/>
      <c r="EY21" s="228"/>
      <c r="EZ21" s="228"/>
      <c r="FA21" s="228"/>
      <c r="FB21" s="228"/>
      <c r="FC21" s="228"/>
      <c r="FD21" s="228"/>
      <c r="FE21" s="229"/>
      <c r="FF21" s="227"/>
      <c r="FG21" s="228"/>
      <c r="FH21" s="228"/>
      <c r="FI21" s="228"/>
      <c r="FJ21" s="228"/>
      <c r="FK21" s="274"/>
    </row>
    <row r="22" spans="1:167" ht="42.75" customHeight="1" x14ac:dyDescent="0.2">
      <c r="A22" s="157" t="s">
        <v>349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312"/>
      <c r="AU22" s="313" t="s">
        <v>350</v>
      </c>
      <c r="AV22" s="155"/>
      <c r="AW22" s="155"/>
      <c r="AX22" s="155"/>
      <c r="AY22" s="155"/>
      <c r="AZ22" s="156"/>
      <c r="BA22" s="227"/>
      <c r="BB22" s="228"/>
      <c r="BC22" s="228"/>
      <c r="BD22" s="228"/>
      <c r="BE22" s="228"/>
      <c r="BF22" s="228"/>
      <c r="BG22" s="228"/>
      <c r="BH22" s="229"/>
      <c r="BI22" s="227"/>
      <c r="BJ22" s="228"/>
      <c r="BK22" s="228"/>
      <c r="BL22" s="228"/>
      <c r="BM22" s="228"/>
      <c r="BN22" s="228"/>
      <c r="BO22" s="228"/>
      <c r="BP22" s="228"/>
      <c r="BQ22" s="229"/>
      <c r="BR22" s="227"/>
      <c r="BS22" s="228"/>
      <c r="BT22" s="228"/>
      <c r="BU22" s="228"/>
      <c r="BV22" s="228"/>
      <c r="BW22" s="228"/>
      <c r="BX22" s="229"/>
      <c r="BY22" s="218"/>
      <c r="BZ22" s="219"/>
      <c r="CA22" s="219"/>
      <c r="CB22" s="219"/>
      <c r="CC22" s="219"/>
      <c r="CD22" s="219"/>
      <c r="CE22" s="219"/>
      <c r="CF22" s="220"/>
      <c r="CG22" s="218"/>
      <c r="CH22" s="219"/>
      <c r="CI22" s="219"/>
      <c r="CJ22" s="219"/>
      <c r="CK22" s="219"/>
      <c r="CL22" s="219"/>
      <c r="CM22" s="219"/>
      <c r="CN22" s="220"/>
      <c r="CO22" s="218"/>
      <c r="CP22" s="219"/>
      <c r="CQ22" s="219"/>
      <c r="CR22" s="219"/>
      <c r="CS22" s="219"/>
      <c r="CT22" s="219"/>
      <c r="CU22" s="219"/>
      <c r="CV22" s="220"/>
      <c r="CW22" s="218"/>
      <c r="CX22" s="219"/>
      <c r="CY22" s="219"/>
      <c r="CZ22" s="219"/>
      <c r="DA22" s="219"/>
      <c r="DB22" s="219"/>
      <c r="DC22" s="219"/>
      <c r="DD22" s="220"/>
      <c r="DE22" s="218"/>
      <c r="DF22" s="219"/>
      <c r="DG22" s="219"/>
      <c r="DH22" s="219"/>
      <c r="DI22" s="219"/>
      <c r="DJ22" s="219"/>
      <c r="DK22" s="219"/>
      <c r="DL22" s="220"/>
      <c r="DM22" s="218"/>
      <c r="DN22" s="219"/>
      <c r="DO22" s="219"/>
      <c r="DP22" s="219"/>
      <c r="DQ22" s="219"/>
      <c r="DR22" s="219"/>
      <c r="DS22" s="219"/>
      <c r="DT22" s="219"/>
      <c r="DU22" s="220"/>
      <c r="DV22" s="227"/>
      <c r="DW22" s="228"/>
      <c r="DX22" s="228"/>
      <c r="DY22" s="228"/>
      <c r="DZ22" s="228"/>
      <c r="EA22" s="228"/>
      <c r="EB22" s="229"/>
      <c r="EC22" s="227"/>
      <c r="ED22" s="228"/>
      <c r="EE22" s="228"/>
      <c r="EF22" s="228"/>
      <c r="EG22" s="228"/>
      <c r="EH22" s="228"/>
      <c r="EI22" s="229"/>
      <c r="EJ22" s="227"/>
      <c r="EK22" s="228"/>
      <c r="EL22" s="228"/>
      <c r="EM22" s="228"/>
      <c r="EN22" s="228"/>
      <c r="EO22" s="228"/>
      <c r="EP22" s="228"/>
      <c r="EQ22" s="228"/>
      <c r="ER22" s="228"/>
      <c r="ES22" s="228"/>
      <c r="ET22" s="229"/>
      <c r="EU22" s="227"/>
      <c r="EV22" s="228"/>
      <c r="EW22" s="228"/>
      <c r="EX22" s="228"/>
      <c r="EY22" s="228"/>
      <c r="EZ22" s="228"/>
      <c r="FA22" s="228"/>
      <c r="FB22" s="228"/>
      <c r="FC22" s="228"/>
      <c r="FD22" s="228"/>
      <c r="FE22" s="229"/>
      <c r="FF22" s="227"/>
      <c r="FG22" s="228"/>
      <c r="FH22" s="228"/>
      <c r="FI22" s="228"/>
      <c r="FJ22" s="228"/>
      <c r="FK22" s="274"/>
    </row>
    <row r="23" spans="1:167" ht="18.75" customHeight="1" x14ac:dyDescent="0.2">
      <c r="A23" s="307" t="s">
        <v>161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07"/>
      <c r="AS23" s="307"/>
      <c r="AT23" s="50"/>
      <c r="AU23" s="308" t="s">
        <v>162</v>
      </c>
      <c r="AV23" s="309"/>
      <c r="AW23" s="309"/>
      <c r="AX23" s="309"/>
      <c r="AY23" s="309"/>
      <c r="AZ23" s="310"/>
      <c r="BA23" s="136">
        <f>BA19</f>
        <v>14770.6</v>
      </c>
      <c r="BB23" s="222"/>
      <c r="BC23" s="222"/>
      <c r="BD23" s="222"/>
      <c r="BE23" s="222"/>
      <c r="BF23" s="222"/>
      <c r="BG23" s="222"/>
      <c r="BH23" s="223"/>
      <c r="BI23" s="136" t="s">
        <v>163</v>
      </c>
      <c r="BJ23" s="222"/>
      <c r="BK23" s="222"/>
      <c r="BL23" s="222"/>
      <c r="BM23" s="222"/>
      <c r="BN23" s="222"/>
      <c r="BO23" s="222"/>
      <c r="BP23" s="222"/>
      <c r="BQ23" s="223"/>
      <c r="BR23" s="136" t="s">
        <v>163</v>
      </c>
      <c r="BS23" s="222"/>
      <c r="BT23" s="222"/>
      <c r="BU23" s="222"/>
      <c r="BV23" s="222"/>
      <c r="BW23" s="222"/>
      <c r="BX23" s="223"/>
      <c r="BY23" s="142">
        <f>BY11+BY19</f>
        <v>23809.010000000002</v>
      </c>
      <c r="BZ23" s="224"/>
      <c r="CA23" s="224"/>
      <c r="CB23" s="224"/>
      <c r="CC23" s="224"/>
      <c r="CD23" s="224"/>
      <c r="CE23" s="224"/>
      <c r="CF23" s="225"/>
      <c r="CG23" s="142">
        <f>CG19+CG11</f>
        <v>23809.010000000002</v>
      </c>
      <c r="CH23" s="224"/>
      <c r="CI23" s="224"/>
      <c r="CJ23" s="224"/>
      <c r="CK23" s="224"/>
      <c r="CL23" s="224"/>
      <c r="CM23" s="224"/>
      <c r="CN23" s="225"/>
      <c r="CO23" s="142"/>
      <c r="CP23" s="224"/>
      <c r="CQ23" s="224"/>
      <c r="CR23" s="224"/>
      <c r="CS23" s="224"/>
      <c r="CT23" s="224"/>
      <c r="CU23" s="224"/>
      <c r="CV23" s="225"/>
      <c r="CW23" s="142"/>
      <c r="CX23" s="224"/>
      <c r="CY23" s="224"/>
      <c r="CZ23" s="224"/>
      <c r="DA23" s="224"/>
      <c r="DB23" s="224"/>
      <c r="DC23" s="224"/>
      <c r="DD23" s="225"/>
      <c r="DE23" s="142"/>
      <c r="DF23" s="224"/>
      <c r="DG23" s="224"/>
      <c r="DH23" s="224"/>
      <c r="DI23" s="224"/>
      <c r="DJ23" s="224"/>
      <c r="DK23" s="224"/>
      <c r="DL23" s="225"/>
      <c r="DM23" s="142"/>
      <c r="DN23" s="224"/>
      <c r="DO23" s="224"/>
      <c r="DP23" s="224"/>
      <c r="DQ23" s="224"/>
      <c r="DR23" s="224"/>
      <c r="DS23" s="224"/>
      <c r="DT23" s="224"/>
      <c r="DU23" s="225"/>
      <c r="DV23" s="136"/>
      <c r="DW23" s="222"/>
      <c r="DX23" s="222"/>
      <c r="DY23" s="222"/>
      <c r="DZ23" s="222"/>
      <c r="EA23" s="222"/>
      <c r="EB23" s="223"/>
      <c r="EC23" s="136"/>
      <c r="ED23" s="222"/>
      <c r="EE23" s="222"/>
      <c r="EF23" s="222"/>
      <c r="EG23" s="222"/>
      <c r="EH23" s="222"/>
      <c r="EI23" s="223"/>
      <c r="EJ23" s="136"/>
      <c r="EK23" s="222"/>
      <c r="EL23" s="222"/>
      <c r="EM23" s="222"/>
      <c r="EN23" s="222"/>
      <c r="EO23" s="222"/>
      <c r="EP23" s="222"/>
      <c r="EQ23" s="222"/>
      <c r="ER23" s="222"/>
      <c r="ES23" s="222"/>
      <c r="ET23" s="223"/>
      <c r="EU23" s="136"/>
      <c r="EV23" s="222"/>
      <c r="EW23" s="222"/>
      <c r="EX23" s="222"/>
      <c r="EY23" s="222"/>
      <c r="EZ23" s="222"/>
      <c r="FA23" s="222"/>
      <c r="FB23" s="222"/>
      <c r="FC23" s="222"/>
      <c r="FD23" s="222"/>
      <c r="FE23" s="223"/>
      <c r="FF23" s="136"/>
      <c r="FG23" s="222"/>
      <c r="FH23" s="222"/>
      <c r="FI23" s="222"/>
      <c r="FJ23" s="222"/>
      <c r="FK23" s="311"/>
    </row>
    <row r="24" spans="1:167" x14ac:dyDescent="0.2">
      <c r="A24" s="306"/>
      <c r="B24" s="306"/>
      <c r="C24" s="306"/>
      <c r="D24" s="1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</row>
  </sheetData>
  <mergeCells count="280">
    <mergeCell ref="CW7:DD7"/>
    <mergeCell ref="DE7:DL7"/>
    <mergeCell ref="DM7:DU7"/>
    <mergeCell ref="EC7:EI7"/>
    <mergeCell ref="EJ7:ET7"/>
    <mergeCell ref="EU7:FE7"/>
    <mergeCell ref="FF7:FK7"/>
    <mergeCell ref="AU8:AZ8"/>
    <mergeCell ref="BA8:BH8"/>
    <mergeCell ref="BI8:BQ8"/>
    <mergeCell ref="BR8:BX8"/>
    <mergeCell ref="BY8:CF8"/>
    <mergeCell ref="CG8:CN8"/>
    <mergeCell ref="CO8:CV8"/>
    <mergeCell ref="CW8:DD8"/>
    <mergeCell ref="A1:FK1"/>
    <mergeCell ref="CQ3:CS3"/>
    <mergeCell ref="A5:AT7"/>
    <mergeCell ref="AU5:AZ7"/>
    <mergeCell ref="BA5:BQ5"/>
    <mergeCell ref="BR5:DU5"/>
    <mergeCell ref="DV5:FK5"/>
    <mergeCell ref="BA6:BH7"/>
    <mergeCell ref="BI6:BQ7"/>
    <mergeCell ref="BR6:BX7"/>
    <mergeCell ref="BY6:DU6"/>
    <mergeCell ref="DV6:EB7"/>
    <mergeCell ref="EC6:FK6"/>
    <mergeCell ref="BY7:CF7"/>
    <mergeCell ref="CG7:CN7"/>
    <mergeCell ref="CO7:CV7"/>
    <mergeCell ref="DE8:DL8"/>
    <mergeCell ref="DM8:DU8"/>
    <mergeCell ref="DV8:EB8"/>
    <mergeCell ref="EC8:EI8"/>
    <mergeCell ref="EJ8:ET8"/>
    <mergeCell ref="EU8:FE8"/>
    <mergeCell ref="FF8:FK8"/>
    <mergeCell ref="A9:AT9"/>
    <mergeCell ref="AU9:AZ9"/>
    <mergeCell ref="BA9:BH9"/>
    <mergeCell ref="BI9:BQ9"/>
    <mergeCell ref="BR9:BX9"/>
    <mergeCell ref="BY9:CF9"/>
    <mergeCell ref="CG9:CN9"/>
    <mergeCell ref="CO9:CV9"/>
    <mergeCell ref="CW9:DD9"/>
    <mergeCell ref="DE9:DL9"/>
    <mergeCell ref="DM9:DU9"/>
    <mergeCell ref="DV9:EB9"/>
    <mergeCell ref="EC9:EI9"/>
    <mergeCell ref="EJ9:ET9"/>
    <mergeCell ref="EU9:FE9"/>
    <mergeCell ref="FF9:FK9"/>
    <mergeCell ref="A8:AT8"/>
    <mergeCell ref="DM10:DU10"/>
    <mergeCell ref="DV10:EB10"/>
    <mergeCell ref="EC10:EI10"/>
    <mergeCell ref="EJ10:ET10"/>
    <mergeCell ref="EU10:FE10"/>
    <mergeCell ref="FF10:FK10"/>
    <mergeCell ref="A11:AT11"/>
    <mergeCell ref="AU11:AZ11"/>
    <mergeCell ref="BA11:BH11"/>
    <mergeCell ref="BI11:BQ11"/>
    <mergeCell ref="BR11:BX11"/>
    <mergeCell ref="BY11:CF11"/>
    <mergeCell ref="CG11:CN11"/>
    <mergeCell ref="CO11:CV11"/>
    <mergeCell ref="CW11:DD11"/>
    <mergeCell ref="DE11:DL11"/>
    <mergeCell ref="DM11:DU11"/>
    <mergeCell ref="DV11:EB11"/>
    <mergeCell ref="EC11:EI11"/>
    <mergeCell ref="EJ11:ET11"/>
    <mergeCell ref="EU11:FE11"/>
    <mergeCell ref="FF11:FK11"/>
    <mergeCell ref="A10:AT10"/>
    <mergeCell ref="AU10:AZ10"/>
    <mergeCell ref="AU12:AZ12"/>
    <mergeCell ref="BA12:BH12"/>
    <mergeCell ref="BI12:BQ12"/>
    <mergeCell ref="BR12:BX12"/>
    <mergeCell ref="BY12:CF12"/>
    <mergeCell ref="CG12:CN12"/>
    <mergeCell ref="CO12:CV12"/>
    <mergeCell ref="CW12:DD12"/>
    <mergeCell ref="DE10:DL10"/>
    <mergeCell ref="BA10:BH10"/>
    <mergeCell ref="BI10:BQ10"/>
    <mergeCell ref="BR10:BX10"/>
    <mergeCell ref="BY10:CF10"/>
    <mergeCell ref="CG10:CN10"/>
    <mergeCell ref="CO10:CV10"/>
    <mergeCell ref="CW10:DD10"/>
    <mergeCell ref="DE12:DL12"/>
    <mergeCell ref="DM12:DU12"/>
    <mergeCell ref="DV12:EB12"/>
    <mergeCell ref="EC12:EI12"/>
    <mergeCell ref="EJ12:ET12"/>
    <mergeCell ref="EU12:FE12"/>
    <mergeCell ref="FF12:FK12"/>
    <mergeCell ref="A13:AT13"/>
    <mergeCell ref="AU13:AZ13"/>
    <mergeCell ref="BA13:BH13"/>
    <mergeCell ref="BI13:BQ13"/>
    <mergeCell ref="BR13:BX13"/>
    <mergeCell ref="BY13:CF13"/>
    <mergeCell ref="CG13:CN13"/>
    <mergeCell ref="CO13:CV13"/>
    <mergeCell ref="CW13:DD13"/>
    <mergeCell ref="DE13:DL13"/>
    <mergeCell ref="DM13:DU13"/>
    <mergeCell ref="DV13:EB13"/>
    <mergeCell ref="EC13:EI13"/>
    <mergeCell ref="EJ13:ET13"/>
    <mergeCell ref="EU13:FE13"/>
    <mergeCell ref="FF13:FK13"/>
    <mergeCell ref="A12:AT12"/>
    <mergeCell ref="DM14:DU14"/>
    <mergeCell ref="DV14:EB14"/>
    <mergeCell ref="EC14:EI14"/>
    <mergeCell ref="EJ14:ET14"/>
    <mergeCell ref="EU14:FE14"/>
    <mergeCell ref="FF14:FK14"/>
    <mergeCell ref="A15:AT15"/>
    <mergeCell ref="AU15:AZ15"/>
    <mergeCell ref="BA15:BH15"/>
    <mergeCell ref="BI15:BQ15"/>
    <mergeCell ref="BR15:BX15"/>
    <mergeCell ref="BY15:CF15"/>
    <mergeCell ref="CG15:CN15"/>
    <mergeCell ref="CO15:CV15"/>
    <mergeCell ref="CW15:DD15"/>
    <mergeCell ref="DE15:DL15"/>
    <mergeCell ref="DM15:DU15"/>
    <mergeCell ref="DV15:EB15"/>
    <mergeCell ref="EC15:EI15"/>
    <mergeCell ref="EJ15:ET15"/>
    <mergeCell ref="EU15:FE15"/>
    <mergeCell ref="FF15:FK15"/>
    <mergeCell ref="A14:AT14"/>
    <mergeCell ref="AU14:AZ14"/>
    <mergeCell ref="AU16:AZ16"/>
    <mergeCell ref="BA16:BH16"/>
    <mergeCell ref="BI16:BQ16"/>
    <mergeCell ref="BR16:BX16"/>
    <mergeCell ref="BY16:CF16"/>
    <mergeCell ref="CG16:CN16"/>
    <mergeCell ref="CO16:CV16"/>
    <mergeCell ref="CW16:DD16"/>
    <mergeCell ref="DE14:DL14"/>
    <mergeCell ref="BA14:BH14"/>
    <mergeCell ref="BI14:BQ14"/>
    <mergeCell ref="BR14:BX14"/>
    <mergeCell ref="BY14:CF14"/>
    <mergeCell ref="CG14:CN14"/>
    <mergeCell ref="CO14:CV14"/>
    <mergeCell ref="CW14:DD14"/>
    <mergeCell ref="DE16:DL16"/>
    <mergeCell ref="DM16:DU16"/>
    <mergeCell ref="DV16:EB16"/>
    <mergeCell ref="EC16:EI16"/>
    <mergeCell ref="EJ16:ET16"/>
    <mergeCell ref="EU16:FE16"/>
    <mergeCell ref="FF16:FK16"/>
    <mergeCell ref="A17:AT17"/>
    <mergeCell ref="AU17:AZ17"/>
    <mergeCell ref="BA17:BH17"/>
    <mergeCell ref="BI17:BQ17"/>
    <mergeCell ref="BR17:BX17"/>
    <mergeCell ref="BY17:CF17"/>
    <mergeCell ref="CG17:CN17"/>
    <mergeCell ref="CO17:CV17"/>
    <mergeCell ref="CW17:DD17"/>
    <mergeCell ref="DE17:DL17"/>
    <mergeCell ref="DM17:DU17"/>
    <mergeCell ref="DV17:EB17"/>
    <mergeCell ref="EC17:EI17"/>
    <mergeCell ref="EJ17:ET17"/>
    <mergeCell ref="EU17:FE17"/>
    <mergeCell ref="FF17:FK17"/>
    <mergeCell ref="A16:AT16"/>
    <mergeCell ref="DM18:DU18"/>
    <mergeCell ref="DV18:EB18"/>
    <mergeCell ref="EC18:EI18"/>
    <mergeCell ref="EJ18:ET18"/>
    <mergeCell ref="EU18:FE18"/>
    <mergeCell ref="FF18:FK18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E19:DL19"/>
    <mergeCell ref="DM19:DU19"/>
    <mergeCell ref="DV19:EB19"/>
    <mergeCell ref="EC19:EI19"/>
    <mergeCell ref="EJ19:ET19"/>
    <mergeCell ref="EU19:FE19"/>
    <mergeCell ref="FF19:FK19"/>
    <mergeCell ref="A18:AT18"/>
    <mergeCell ref="AU18:AZ18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18:DL18"/>
    <mergeCell ref="BA18:BH18"/>
    <mergeCell ref="BI18:BQ18"/>
    <mergeCell ref="BR18:BX18"/>
    <mergeCell ref="BY18:CF18"/>
    <mergeCell ref="CG18:CN18"/>
    <mergeCell ref="CO18:CV18"/>
    <mergeCell ref="CW18:DD18"/>
    <mergeCell ref="DE20:DL20"/>
    <mergeCell ref="DM20:DU20"/>
    <mergeCell ref="DV20:EB20"/>
    <mergeCell ref="EC20:EI20"/>
    <mergeCell ref="EJ20:ET20"/>
    <mergeCell ref="EU20:FE20"/>
    <mergeCell ref="FF20:FK20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21:DL21"/>
    <mergeCell ref="DM21:DU21"/>
    <mergeCell ref="DV21:EB21"/>
    <mergeCell ref="EC21:EI21"/>
    <mergeCell ref="EJ21:ET21"/>
    <mergeCell ref="EU21:FE21"/>
    <mergeCell ref="FF21:FK21"/>
    <mergeCell ref="A20:AT20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A24:C24"/>
    <mergeCell ref="DE22:DL22"/>
    <mergeCell ref="DM22:DU22"/>
    <mergeCell ref="DV22:EB22"/>
    <mergeCell ref="EC22:EI22"/>
    <mergeCell ref="EJ22:ET22"/>
    <mergeCell ref="EU22:FE22"/>
    <mergeCell ref="FF22:FK22"/>
    <mergeCell ref="A23:AS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3:DL23"/>
    <mergeCell ref="DM23:DU23"/>
    <mergeCell ref="DV23:EB23"/>
    <mergeCell ref="EC23:EI23"/>
    <mergeCell ref="EJ23:ET23"/>
    <mergeCell ref="EU23:FE23"/>
    <mergeCell ref="FF23:FK23"/>
  </mergeCells>
  <pageMargins left="0.78740157480314954" right="0.78740157480314954" top="0.59055118110236249" bottom="0.78740157480314954" header="0.19685039370078738" footer="0.51181102362204722"/>
  <pageSetup paperSize="9" scale="67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S57"/>
  <sheetViews>
    <sheetView view="pageBreakPreview" workbookViewId="0">
      <selection activeCell="N63" sqref="N63"/>
    </sheetView>
  </sheetViews>
  <sheetFormatPr defaultColWidth="9.140625" defaultRowHeight="12.75" x14ac:dyDescent="0.2"/>
  <cols>
    <col min="1" max="7" width="9.140625" style="19"/>
    <col min="8" max="8" width="10.140625" style="19" customWidth="1"/>
    <col min="9" max="16384" width="9.140625" style="19"/>
  </cols>
  <sheetData>
    <row r="1" spans="1:19" s="43" customFormat="1" ht="39" customHeight="1" x14ac:dyDescent="0.35">
      <c r="A1" s="304" t="s">
        <v>351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</row>
    <row r="2" spans="1:19" x14ac:dyDescent="0.2">
      <c r="D2" s="1"/>
    </row>
    <row r="3" spans="1:19" ht="52.5" customHeight="1" x14ac:dyDescent="0.2">
      <c r="A3" s="112" t="s">
        <v>352</v>
      </c>
      <c r="B3" s="112"/>
      <c r="C3" s="112"/>
      <c r="D3" s="112" t="s">
        <v>250</v>
      </c>
      <c r="E3" s="112" t="s">
        <v>353</v>
      </c>
      <c r="F3" s="112"/>
      <c r="G3" s="112" t="s">
        <v>354</v>
      </c>
      <c r="H3" s="112"/>
      <c r="I3" s="112"/>
      <c r="J3" s="112" t="s">
        <v>355</v>
      </c>
      <c r="K3" s="112"/>
      <c r="L3" s="112"/>
      <c r="M3" s="112"/>
      <c r="N3" s="112"/>
      <c r="O3" s="112"/>
      <c r="P3" s="112" t="s">
        <v>356</v>
      </c>
      <c r="Q3" s="112"/>
      <c r="R3" s="112" t="s">
        <v>357</v>
      </c>
      <c r="S3" s="112" t="s">
        <v>358</v>
      </c>
    </row>
    <row r="4" spans="1:19" x14ac:dyDescent="0.2">
      <c r="A4" s="112"/>
      <c r="B4" s="112"/>
      <c r="C4" s="112"/>
      <c r="D4" s="112"/>
      <c r="E4" s="112" t="s">
        <v>256</v>
      </c>
      <c r="F4" s="112" t="s">
        <v>359</v>
      </c>
      <c r="G4" s="112" t="s">
        <v>360</v>
      </c>
      <c r="H4" s="112"/>
      <c r="I4" s="112" t="s">
        <v>361</v>
      </c>
      <c r="J4" s="112" t="s">
        <v>256</v>
      </c>
      <c r="K4" s="112" t="s">
        <v>359</v>
      </c>
      <c r="L4" s="112" t="s">
        <v>362</v>
      </c>
      <c r="M4" s="112"/>
      <c r="N4" s="112"/>
      <c r="O4" s="112"/>
      <c r="P4" s="112" t="s">
        <v>363</v>
      </c>
      <c r="Q4" s="112" t="s">
        <v>364</v>
      </c>
      <c r="R4" s="112"/>
      <c r="S4" s="112"/>
    </row>
    <row r="5" spans="1:19" ht="78" customHeight="1" x14ac:dyDescent="0.2">
      <c r="A5" s="112"/>
      <c r="B5" s="112"/>
      <c r="C5" s="112"/>
      <c r="D5" s="112"/>
      <c r="E5" s="112"/>
      <c r="F5" s="112"/>
      <c r="G5" s="12" t="s">
        <v>365</v>
      </c>
      <c r="H5" s="12" t="s">
        <v>366</v>
      </c>
      <c r="I5" s="112"/>
      <c r="J5" s="112"/>
      <c r="K5" s="112"/>
      <c r="L5" s="12" t="s">
        <v>367</v>
      </c>
      <c r="M5" s="12" t="s">
        <v>368</v>
      </c>
      <c r="N5" s="12" t="s">
        <v>369</v>
      </c>
      <c r="O5" s="12" t="s">
        <v>370</v>
      </c>
      <c r="P5" s="112"/>
      <c r="Q5" s="112"/>
      <c r="R5" s="112"/>
      <c r="S5" s="112"/>
    </row>
    <row r="6" spans="1:19" x14ac:dyDescent="0.2">
      <c r="A6" s="115">
        <v>1</v>
      </c>
      <c r="B6" s="115"/>
      <c r="C6" s="115"/>
      <c r="D6" s="13">
        <v>2</v>
      </c>
      <c r="E6" s="13">
        <v>3</v>
      </c>
      <c r="F6" s="13">
        <v>4</v>
      </c>
      <c r="G6" s="13">
        <v>5</v>
      </c>
      <c r="H6" s="13">
        <v>6</v>
      </c>
      <c r="I6" s="13">
        <v>7</v>
      </c>
      <c r="J6" s="13">
        <v>8</v>
      </c>
      <c r="K6" s="13">
        <v>9</v>
      </c>
      <c r="L6" s="13">
        <v>10</v>
      </c>
      <c r="M6" s="13">
        <v>11</v>
      </c>
      <c r="N6" s="13">
        <v>12</v>
      </c>
      <c r="O6" s="13">
        <v>13</v>
      </c>
      <c r="P6" s="13">
        <v>14</v>
      </c>
      <c r="Q6" s="13">
        <v>15</v>
      </c>
      <c r="R6" s="13">
        <v>16</v>
      </c>
      <c r="S6" s="13">
        <v>17</v>
      </c>
    </row>
    <row r="7" spans="1:19" x14ac:dyDescent="0.2">
      <c r="A7" s="333" t="s">
        <v>324</v>
      </c>
      <c r="B7" s="333"/>
      <c r="C7" s="333"/>
      <c r="D7" s="12">
        <v>1000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ht="25.5" customHeight="1" x14ac:dyDescent="0.2">
      <c r="A8" s="333" t="s">
        <v>325</v>
      </c>
      <c r="B8" s="333"/>
      <c r="C8" s="333"/>
      <c r="D8" s="12">
        <v>2000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ht="26.25" customHeight="1" x14ac:dyDescent="0.2">
      <c r="A9" s="333" t="s">
        <v>327</v>
      </c>
      <c r="B9" s="333"/>
      <c r="C9" s="333"/>
      <c r="D9" s="12">
        <v>3000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x14ac:dyDescent="0.2">
      <c r="A10" s="333" t="s">
        <v>180</v>
      </c>
      <c r="B10" s="333"/>
      <c r="C10" s="333"/>
      <c r="D10" s="112">
        <v>3100</v>
      </c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</row>
    <row r="11" spans="1:19" ht="27.75" customHeight="1" x14ac:dyDescent="0.2">
      <c r="A11" s="333" t="s">
        <v>371</v>
      </c>
      <c r="B11" s="333"/>
      <c r="C11" s="333"/>
      <c r="D11" s="112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</row>
    <row r="12" spans="1:19" ht="41.25" customHeight="1" x14ac:dyDescent="0.2">
      <c r="A12" s="333" t="s">
        <v>331</v>
      </c>
      <c r="B12" s="333"/>
      <c r="C12" s="333"/>
      <c r="D12" s="12">
        <v>3200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54" customHeight="1" x14ac:dyDescent="0.2">
      <c r="A13" s="333" t="s">
        <v>333</v>
      </c>
      <c r="B13" s="333"/>
      <c r="C13" s="333"/>
      <c r="D13" s="12">
        <v>3300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41.25" customHeight="1" x14ac:dyDescent="0.2">
      <c r="A14" s="333" t="s">
        <v>335</v>
      </c>
      <c r="B14" s="333"/>
      <c r="C14" s="333"/>
      <c r="D14" s="12">
        <v>3400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 x14ac:dyDescent="0.2">
      <c r="A15" s="333" t="s">
        <v>179</v>
      </c>
      <c r="B15" s="333"/>
      <c r="C15" s="333"/>
      <c r="D15" s="112">
        <v>3410</v>
      </c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</row>
    <row r="16" spans="1:19" ht="27.75" customHeight="1" x14ac:dyDescent="0.2">
      <c r="A16" s="333" t="s">
        <v>372</v>
      </c>
      <c r="B16" s="333"/>
      <c r="C16" s="333"/>
      <c r="D16" s="112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</row>
    <row r="17" spans="1:19" ht="55.5" customHeight="1" x14ac:dyDescent="0.2">
      <c r="A17" s="333" t="s">
        <v>339</v>
      </c>
      <c r="B17" s="333"/>
      <c r="C17" s="333"/>
      <c r="D17" s="12">
        <v>3420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 ht="41.25" customHeight="1" x14ac:dyDescent="0.2">
      <c r="A18" s="333" t="s">
        <v>341</v>
      </c>
      <c r="B18" s="333"/>
      <c r="C18" s="333"/>
      <c r="D18" s="12">
        <v>3430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 ht="27.75" customHeight="1" x14ac:dyDescent="0.2">
      <c r="A19" s="333" t="s">
        <v>343</v>
      </c>
      <c r="B19" s="333"/>
      <c r="C19" s="333"/>
      <c r="D19" s="12">
        <v>4000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 x14ac:dyDescent="0.2">
      <c r="A20" s="333" t="s">
        <v>179</v>
      </c>
      <c r="B20" s="333"/>
      <c r="C20" s="333"/>
      <c r="D20" s="112">
        <v>4100</v>
      </c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</row>
    <row r="21" spans="1:19" x14ac:dyDescent="0.2">
      <c r="A21" s="333" t="s">
        <v>373</v>
      </c>
      <c r="B21" s="333"/>
      <c r="C21" s="333"/>
      <c r="D21" s="112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</row>
    <row r="22" spans="1:19" ht="27.75" customHeight="1" x14ac:dyDescent="0.2">
      <c r="A22" s="333" t="s">
        <v>347</v>
      </c>
      <c r="B22" s="333"/>
      <c r="C22" s="333"/>
      <c r="D22" s="12">
        <v>5000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 x14ac:dyDescent="0.2">
      <c r="A23" s="333" t="s">
        <v>179</v>
      </c>
      <c r="B23" s="333"/>
      <c r="C23" s="333"/>
      <c r="D23" s="112">
        <v>5100</v>
      </c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</row>
    <row r="24" spans="1:19" ht="30" customHeight="1" x14ac:dyDescent="0.2">
      <c r="A24" s="333" t="s">
        <v>374</v>
      </c>
      <c r="B24" s="333"/>
      <c r="C24" s="333"/>
      <c r="D24" s="112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</row>
    <row r="25" spans="1:19" x14ac:dyDescent="0.2">
      <c r="A25" s="300" t="s">
        <v>161</v>
      </c>
      <c r="B25" s="300"/>
      <c r="C25" s="300"/>
      <c r="D25" s="12">
        <v>9000</v>
      </c>
      <c r="E25" s="14"/>
      <c r="F25" s="13" t="s">
        <v>279</v>
      </c>
      <c r="G25" s="14"/>
      <c r="H25" s="14"/>
      <c r="I25" s="14"/>
      <c r="J25" s="13" t="s">
        <v>279</v>
      </c>
      <c r="K25" s="14"/>
      <c r="L25" s="14"/>
      <c r="M25" s="14"/>
      <c r="N25" s="14"/>
      <c r="O25" s="14"/>
      <c r="P25" s="14"/>
      <c r="Q25" s="14"/>
      <c r="R25" s="14"/>
      <c r="S25" s="14"/>
    </row>
    <row r="27" spans="1:19" x14ac:dyDescent="0.2">
      <c r="A27" s="298" t="s">
        <v>303</v>
      </c>
      <c r="B27" s="298"/>
      <c r="C27" s="298"/>
      <c r="D27" s="298"/>
    </row>
    <row r="28" spans="1:19" x14ac:dyDescent="0.2">
      <c r="A28" s="340" t="s">
        <v>375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</row>
    <row r="29" spans="1:19" x14ac:dyDescent="0.2">
      <c r="A29" s="126" t="s">
        <v>376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</row>
    <row r="30" spans="1:19" ht="30" customHeight="1" x14ac:dyDescent="0.2">
      <c r="A30" s="126" t="s">
        <v>377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</row>
    <row r="31" spans="1:19" x14ac:dyDescent="0.2">
      <c r="A31" s="126" t="s">
        <v>378</v>
      </c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</row>
    <row r="33" spans="1:17" ht="41.25" customHeight="1" x14ac:dyDescent="0.2">
      <c r="A33" s="304" t="s">
        <v>379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</row>
    <row r="34" spans="1:17" x14ac:dyDescent="0.2">
      <c r="D34" s="1"/>
    </row>
    <row r="35" spans="1:17" ht="64.5" customHeight="1" x14ac:dyDescent="0.2">
      <c r="A35" s="112" t="s">
        <v>352</v>
      </c>
      <c r="B35" s="112"/>
      <c r="C35" s="112"/>
      <c r="D35" s="112" t="s">
        <v>250</v>
      </c>
      <c r="E35" s="112" t="s">
        <v>380</v>
      </c>
      <c r="F35" s="112"/>
      <c r="G35" s="112" t="s">
        <v>381</v>
      </c>
      <c r="H35" s="112"/>
      <c r="I35" s="112"/>
      <c r="J35" s="112" t="s">
        <v>382</v>
      </c>
      <c r="K35" s="112"/>
      <c r="L35" s="112"/>
      <c r="M35" s="112"/>
      <c r="N35" s="112" t="s">
        <v>383</v>
      </c>
      <c r="O35" s="112"/>
      <c r="P35" s="112" t="s">
        <v>384</v>
      </c>
      <c r="Q35" s="112"/>
    </row>
    <row r="36" spans="1:17" x14ac:dyDescent="0.2">
      <c r="A36" s="112"/>
      <c r="B36" s="112"/>
      <c r="C36" s="112"/>
      <c r="D36" s="112"/>
      <c r="E36" s="112" t="s">
        <v>256</v>
      </c>
      <c r="F36" s="112" t="s">
        <v>385</v>
      </c>
      <c r="G36" s="112" t="s">
        <v>256</v>
      </c>
      <c r="H36" s="112" t="s">
        <v>180</v>
      </c>
      <c r="I36" s="112"/>
      <c r="J36" s="112" t="s">
        <v>256</v>
      </c>
      <c r="K36" s="112" t="s">
        <v>386</v>
      </c>
      <c r="L36" s="112"/>
      <c r="M36" s="112" t="s">
        <v>387</v>
      </c>
      <c r="N36" s="112" t="s">
        <v>256</v>
      </c>
      <c r="O36" s="112" t="s">
        <v>388</v>
      </c>
      <c r="P36" s="112" t="s">
        <v>256</v>
      </c>
      <c r="Q36" s="112" t="s">
        <v>385</v>
      </c>
    </row>
    <row r="37" spans="1:17" ht="102.75" customHeight="1" x14ac:dyDescent="0.2">
      <c r="A37" s="112"/>
      <c r="B37" s="112"/>
      <c r="C37" s="112"/>
      <c r="D37" s="112"/>
      <c r="E37" s="112"/>
      <c r="F37" s="112"/>
      <c r="G37" s="112"/>
      <c r="H37" s="12" t="s">
        <v>389</v>
      </c>
      <c r="I37" s="12" t="s">
        <v>390</v>
      </c>
      <c r="J37" s="112"/>
      <c r="K37" s="12" t="s">
        <v>256</v>
      </c>
      <c r="L37" s="12" t="s">
        <v>391</v>
      </c>
      <c r="M37" s="112"/>
      <c r="N37" s="112"/>
      <c r="O37" s="112"/>
      <c r="P37" s="112"/>
      <c r="Q37" s="112"/>
    </row>
    <row r="38" spans="1:17" x14ac:dyDescent="0.2">
      <c r="A38" s="115">
        <v>1</v>
      </c>
      <c r="B38" s="115"/>
      <c r="C38" s="115"/>
      <c r="D38" s="13">
        <v>2</v>
      </c>
      <c r="E38" s="13">
        <v>3</v>
      </c>
      <c r="F38" s="13">
        <v>4</v>
      </c>
      <c r="G38" s="13">
        <v>5</v>
      </c>
      <c r="H38" s="13">
        <v>6</v>
      </c>
      <c r="I38" s="13">
        <v>7</v>
      </c>
      <c r="J38" s="13">
        <v>8</v>
      </c>
      <c r="K38" s="13">
        <v>9</v>
      </c>
      <c r="L38" s="13">
        <v>10</v>
      </c>
      <c r="M38" s="13">
        <v>11</v>
      </c>
      <c r="N38" s="13">
        <v>12</v>
      </c>
      <c r="O38" s="13">
        <v>13</v>
      </c>
      <c r="P38" s="13">
        <v>14</v>
      </c>
      <c r="Q38" s="13">
        <v>15</v>
      </c>
    </row>
    <row r="39" spans="1:17" ht="27" customHeight="1" x14ac:dyDescent="0.2">
      <c r="A39" s="333" t="s">
        <v>392</v>
      </c>
      <c r="B39" s="333"/>
      <c r="C39" s="333"/>
      <c r="D39" s="12">
        <v>100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</row>
    <row r="40" spans="1:17" x14ac:dyDescent="0.2">
      <c r="A40" s="333" t="s">
        <v>180</v>
      </c>
      <c r="B40" s="333"/>
      <c r="C40" s="333"/>
      <c r="D40" s="112">
        <v>110</v>
      </c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</row>
    <row r="41" spans="1:17" x14ac:dyDescent="0.2">
      <c r="A41" s="333" t="s">
        <v>393</v>
      </c>
      <c r="B41" s="333"/>
      <c r="C41" s="333"/>
      <c r="D41" s="112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</row>
    <row r="42" spans="1:17" x14ac:dyDescent="0.2">
      <c r="A42" s="333" t="s">
        <v>179</v>
      </c>
      <c r="B42" s="333"/>
      <c r="C42" s="333"/>
      <c r="D42" s="112">
        <v>111</v>
      </c>
      <c r="E42" s="337"/>
      <c r="F42" s="337"/>
      <c r="G42" s="337"/>
      <c r="H42" s="337"/>
      <c r="I42" s="337"/>
      <c r="J42" s="115" t="s">
        <v>279</v>
      </c>
      <c r="K42" s="337"/>
      <c r="L42" s="115" t="s">
        <v>279</v>
      </c>
      <c r="M42" s="115" t="s">
        <v>279</v>
      </c>
      <c r="N42" s="337"/>
      <c r="O42" s="337"/>
      <c r="P42" s="337"/>
      <c r="Q42" s="337"/>
    </row>
    <row r="43" spans="1:17" ht="39.75" customHeight="1" x14ac:dyDescent="0.2">
      <c r="A43" s="333" t="s">
        <v>394</v>
      </c>
      <c r="B43" s="333"/>
      <c r="C43" s="333"/>
      <c r="D43" s="112"/>
      <c r="E43" s="337"/>
      <c r="F43" s="337"/>
      <c r="G43" s="337"/>
      <c r="H43" s="337"/>
      <c r="I43" s="337"/>
      <c r="J43" s="115"/>
      <c r="K43" s="337"/>
      <c r="L43" s="115"/>
      <c r="M43" s="115"/>
      <c r="N43" s="337"/>
      <c r="O43" s="337"/>
      <c r="P43" s="337"/>
      <c r="Q43" s="337"/>
    </row>
    <row r="44" spans="1:17" ht="51" customHeight="1" x14ac:dyDescent="0.2">
      <c r="A44" s="333" t="s">
        <v>395</v>
      </c>
      <c r="B44" s="333"/>
      <c r="C44" s="333"/>
      <c r="D44" s="12">
        <v>120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</row>
    <row r="45" spans="1:17" ht="27" customHeight="1" x14ac:dyDescent="0.2">
      <c r="A45" s="333" t="s">
        <v>396</v>
      </c>
      <c r="B45" s="333"/>
      <c r="C45" s="333"/>
      <c r="D45" s="12">
        <v>130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</row>
    <row r="46" spans="1:17" ht="29.25" customHeight="1" x14ac:dyDescent="0.2">
      <c r="A46" s="333" t="s">
        <v>397</v>
      </c>
      <c r="B46" s="333"/>
      <c r="C46" s="333"/>
      <c r="D46" s="12">
        <v>200</v>
      </c>
      <c r="E46" s="54">
        <f>E47</f>
        <v>43936.15</v>
      </c>
      <c r="F46" s="54"/>
      <c r="G46" s="54">
        <v>43936.15</v>
      </c>
      <c r="H46" s="54">
        <f>G46</f>
        <v>43936.15</v>
      </c>
      <c r="I46" s="14"/>
      <c r="J46" s="14"/>
      <c r="K46" s="14"/>
      <c r="L46" s="14"/>
      <c r="M46" s="14"/>
      <c r="N46" s="14"/>
      <c r="O46" s="14"/>
      <c r="P46" s="14"/>
      <c r="Q46" s="14"/>
    </row>
    <row r="47" spans="1:17" x14ac:dyDescent="0.2">
      <c r="A47" s="333" t="s">
        <v>180</v>
      </c>
      <c r="B47" s="333"/>
      <c r="C47" s="333"/>
      <c r="D47" s="112">
        <v>210</v>
      </c>
      <c r="E47" s="339">
        <v>43936.15</v>
      </c>
      <c r="F47" s="339"/>
      <c r="G47" s="339">
        <f>G46</f>
        <v>43936.15</v>
      </c>
      <c r="H47" s="339">
        <f>H46</f>
        <v>43936.15</v>
      </c>
      <c r="I47" s="337"/>
      <c r="J47" s="337"/>
      <c r="K47" s="337"/>
      <c r="L47" s="337"/>
      <c r="M47" s="337"/>
      <c r="N47" s="337"/>
      <c r="O47" s="337"/>
      <c r="P47" s="337"/>
      <c r="Q47" s="337"/>
    </row>
    <row r="48" spans="1:17" ht="26.25" customHeight="1" x14ac:dyDescent="0.2">
      <c r="A48" s="333" t="s">
        <v>398</v>
      </c>
      <c r="B48" s="333"/>
      <c r="C48" s="333"/>
      <c r="D48" s="112"/>
      <c r="E48" s="339"/>
      <c r="F48" s="339"/>
      <c r="G48" s="339"/>
      <c r="H48" s="339"/>
      <c r="I48" s="337"/>
      <c r="J48" s="337"/>
      <c r="K48" s="337"/>
      <c r="L48" s="337"/>
      <c r="M48" s="337"/>
      <c r="N48" s="337"/>
      <c r="O48" s="337"/>
      <c r="P48" s="337"/>
      <c r="Q48" s="337"/>
    </row>
    <row r="49" spans="1:17" ht="14.25" customHeight="1" x14ac:dyDescent="0.2">
      <c r="A49" s="333" t="s">
        <v>179</v>
      </c>
      <c r="B49" s="333"/>
      <c r="C49" s="333"/>
      <c r="D49" s="112">
        <v>211</v>
      </c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</row>
    <row r="50" spans="1:17" ht="43.5" customHeight="1" x14ac:dyDescent="0.2">
      <c r="A50" s="333" t="s">
        <v>394</v>
      </c>
      <c r="B50" s="333"/>
      <c r="C50" s="333"/>
      <c r="D50" s="112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</row>
    <row r="51" spans="1:17" ht="27.75" customHeight="1" x14ac:dyDescent="0.2">
      <c r="A51" s="333" t="s">
        <v>399</v>
      </c>
      <c r="B51" s="333"/>
      <c r="C51" s="333"/>
      <c r="D51" s="12">
        <v>220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</row>
    <row r="52" spans="1:17" ht="43.5" customHeight="1" x14ac:dyDescent="0.2">
      <c r="A52" s="338" t="s">
        <v>400</v>
      </c>
      <c r="B52" s="338"/>
      <c r="C52" s="338"/>
      <c r="D52" s="55">
        <v>230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</row>
    <row r="53" spans="1:17" ht="29.25" customHeight="1" x14ac:dyDescent="0.2">
      <c r="A53" s="333" t="s">
        <v>401</v>
      </c>
      <c r="B53" s="333"/>
      <c r="C53" s="333"/>
      <c r="D53" s="12">
        <v>300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</row>
    <row r="54" spans="1:17" ht="15" customHeight="1" x14ac:dyDescent="0.2">
      <c r="A54" s="333" t="s">
        <v>180</v>
      </c>
      <c r="B54" s="333"/>
      <c r="C54" s="333"/>
      <c r="D54" s="112">
        <v>310</v>
      </c>
      <c r="E54" s="337"/>
      <c r="F54" s="337"/>
      <c r="G54" s="337"/>
      <c r="H54" s="337"/>
      <c r="I54" s="337"/>
      <c r="J54" s="337"/>
      <c r="K54" s="337"/>
      <c r="L54" s="337"/>
      <c r="M54" s="337"/>
      <c r="N54" s="337"/>
      <c r="O54" s="337"/>
      <c r="P54" s="337"/>
      <c r="Q54" s="337"/>
    </row>
    <row r="55" spans="1:17" ht="43.5" customHeight="1" x14ac:dyDescent="0.2">
      <c r="A55" s="333" t="s">
        <v>402</v>
      </c>
      <c r="B55" s="333"/>
      <c r="C55" s="333"/>
      <c r="D55" s="112"/>
      <c r="E55" s="337"/>
      <c r="F55" s="337"/>
      <c r="G55" s="337"/>
      <c r="H55" s="337"/>
      <c r="I55" s="337"/>
      <c r="J55" s="337"/>
      <c r="K55" s="337"/>
      <c r="L55" s="337"/>
      <c r="M55" s="337"/>
      <c r="N55" s="337"/>
      <c r="O55" s="337"/>
      <c r="P55" s="337"/>
      <c r="Q55" s="337"/>
    </row>
    <row r="56" spans="1:17" ht="43.5" customHeight="1" x14ac:dyDescent="0.2">
      <c r="A56" s="333" t="s">
        <v>403</v>
      </c>
      <c r="B56" s="333"/>
      <c r="C56" s="333"/>
      <c r="D56" s="12">
        <v>320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</row>
    <row r="57" spans="1:17" ht="15.75" customHeight="1" x14ac:dyDescent="0.2">
      <c r="A57" s="334" t="s">
        <v>161</v>
      </c>
      <c r="B57" s="335"/>
      <c r="C57" s="336"/>
      <c r="D57" s="12">
        <v>9000</v>
      </c>
      <c r="E57" s="54">
        <f>E46</f>
        <v>43936.15</v>
      </c>
      <c r="F57" s="14"/>
      <c r="G57" s="54">
        <f>G46</f>
        <v>43936.15</v>
      </c>
      <c r="H57" s="54">
        <f>H46</f>
        <v>43936.15</v>
      </c>
      <c r="I57" s="14"/>
      <c r="J57" s="14"/>
      <c r="K57" s="14"/>
      <c r="L57" s="14"/>
      <c r="M57" s="14"/>
      <c r="N57" s="14"/>
      <c r="O57" s="14"/>
      <c r="P57" s="14"/>
      <c r="Q57" s="14"/>
    </row>
  </sheetData>
  <mergeCells count="216">
    <mergeCell ref="A1:S1"/>
    <mergeCell ref="A3:C5"/>
    <mergeCell ref="D3:D5"/>
    <mergeCell ref="E3:F3"/>
    <mergeCell ref="G3:I3"/>
    <mergeCell ref="J3:O3"/>
    <mergeCell ref="P3:Q3"/>
    <mergeCell ref="R3:R5"/>
    <mergeCell ref="S3:S5"/>
    <mergeCell ref="E4:E5"/>
    <mergeCell ref="F4:F5"/>
    <mergeCell ref="G4:H4"/>
    <mergeCell ref="I4:I5"/>
    <mergeCell ref="J4:J5"/>
    <mergeCell ref="K4:K5"/>
    <mergeCell ref="L4:O4"/>
    <mergeCell ref="P4:P5"/>
    <mergeCell ref="Q4:Q5"/>
    <mergeCell ref="A6:C6"/>
    <mergeCell ref="A7:C7"/>
    <mergeCell ref="A8:C8"/>
    <mergeCell ref="A9:C9"/>
    <mergeCell ref="A10:C10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A11:C11"/>
    <mergeCell ref="A12:C12"/>
    <mergeCell ref="A13:C13"/>
    <mergeCell ref="A14:C14"/>
    <mergeCell ref="A15:C15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I20:I21"/>
    <mergeCell ref="J20:J21"/>
    <mergeCell ref="K20:K21"/>
    <mergeCell ref="L20:L21"/>
    <mergeCell ref="M20:M21"/>
    <mergeCell ref="N20:N21"/>
    <mergeCell ref="O20:O21"/>
    <mergeCell ref="P20:P21"/>
    <mergeCell ref="A16:C16"/>
    <mergeCell ref="A17:C17"/>
    <mergeCell ref="A18:C18"/>
    <mergeCell ref="A19:C19"/>
    <mergeCell ref="A20:C20"/>
    <mergeCell ref="D20:D21"/>
    <mergeCell ref="E20:E21"/>
    <mergeCell ref="F20:F21"/>
    <mergeCell ref="G20:G21"/>
    <mergeCell ref="Q20:Q21"/>
    <mergeCell ref="R20:R21"/>
    <mergeCell ref="S20:S21"/>
    <mergeCell ref="A21:C21"/>
    <mergeCell ref="A22:C22"/>
    <mergeCell ref="A23:C23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A24:C24"/>
    <mergeCell ref="H20:H21"/>
    <mergeCell ref="A25:C25"/>
    <mergeCell ref="A27:D27"/>
    <mergeCell ref="A28:N28"/>
    <mergeCell ref="A29:N29"/>
    <mergeCell ref="A30:N30"/>
    <mergeCell ref="A31:N31"/>
    <mergeCell ref="A33:Q33"/>
    <mergeCell ref="A35:C37"/>
    <mergeCell ref="D35:D37"/>
    <mergeCell ref="E35:F35"/>
    <mergeCell ref="G35:I35"/>
    <mergeCell ref="J35:M35"/>
    <mergeCell ref="N35:O35"/>
    <mergeCell ref="P35:Q35"/>
    <mergeCell ref="E36:E37"/>
    <mergeCell ref="F36:F37"/>
    <mergeCell ref="G36:G37"/>
    <mergeCell ref="H36:I36"/>
    <mergeCell ref="J36:J37"/>
    <mergeCell ref="K36:L36"/>
    <mergeCell ref="M36:M37"/>
    <mergeCell ref="N36:N37"/>
    <mergeCell ref="O36:O37"/>
    <mergeCell ref="P36:P37"/>
    <mergeCell ref="Q36:Q37"/>
    <mergeCell ref="A38:C38"/>
    <mergeCell ref="A39:C39"/>
    <mergeCell ref="A40:C40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Q40:Q41"/>
    <mergeCell ref="A41:C41"/>
    <mergeCell ref="L42:L43"/>
    <mergeCell ref="M42:M43"/>
    <mergeCell ref="N42:N43"/>
    <mergeCell ref="O42:O43"/>
    <mergeCell ref="P42:P43"/>
    <mergeCell ref="Q42:Q43"/>
    <mergeCell ref="A43:C43"/>
    <mergeCell ref="A44:C44"/>
    <mergeCell ref="A45:C45"/>
    <mergeCell ref="A42:C42"/>
    <mergeCell ref="D42:D43"/>
    <mergeCell ref="E42:E43"/>
    <mergeCell ref="F42:F43"/>
    <mergeCell ref="G42:G43"/>
    <mergeCell ref="H42:H43"/>
    <mergeCell ref="I42:I43"/>
    <mergeCell ref="J42:J43"/>
    <mergeCell ref="K42:K43"/>
    <mergeCell ref="A46:C46"/>
    <mergeCell ref="A47:C47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A48:C48"/>
    <mergeCell ref="A49:C49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O49:O50"/>
    <mergeCell ref="P49:P50"/>
    <mergeCell ref="Q49:Q50"/>
    <mergeCell ref="A50:C50"/>
    <mergeCell ref="P54:P55"/>
    <mergeCell ref="Q54:Q55"/>
    <mergeCell ref="A51:C51"/>
    <mergeCell ref="A52:C52"/>
    <mergeCell ref="A53:C53"/>
    <mergeCell ref="A54:C54"/>
    <mergeCell ref="D54:D55"/>
    <mergeCell ref="E54:E55"/>
    <mergeCell ref="F54:F55"/>
    <mergeCell ref="G54:G55"/>
    <mergeCell ref="H54:H55"/>
    <mergeCell ref="A55:C55"/>
    <mergeCell ref="A56:C56"/>
    <mergeCell ref="A57:C57"/>
    <mergeCell ref="I54:I55"/>
    <mergeCell ref="J54:J55"/>
    <mergeCell ref="K54:K55"/>
    <mergeCell ref="L54:L55"/>
    <mergeCell ref="M54:M55"/>
    <mergeCell ref="N54:N55"/>
    <mergeCell ref="O54:O55"/>
  </mergeCells>
  <pageMargins left="0.78740157480314954" right="0.78740157480314954" top="0.59055118110236249" bottom="0.78740157480314954" header="0.19685039370078738" footer="0.51181102362204722"/>
  <pageSetup paperSize="9" scale="59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14"/>
  <sheetViews>
    <sheetView topLeftCell="A97" workbookViewId="0">
      <selection activeCell="L26" sqref="L26:Q26"/>
    </sheetView>
  </sheetViews>
  <sheetFormatPr defaultColWidth="9.140625" defaultRowHeight="12.75" x14ac:dyDescent="0.2"/>
  <cols>
    <col min="1" max="2" width="9.140625" style="19"/>
    <col min="3" max="3" width="9.7109375" style="19" bestFit="1" customWidth="1"/>
    <col min="4" max="4" width="12.140625" style="19" customWidth="1"/>
    <col min="5" max="5" width="12.7109375" style="19" customWidth="1"/>
    <col min="6" max="6" width="12.28515625" style="19" customWidth="1"/>
    <col min="7" max="7" width="10.28515625" style="19" customWidth="1"/>
    <col min="8" max="8" width="10.140625" style="19" customWidth="1"/>
    <col min="9" max="9" width="12" style="19" customWidth="1"/>
    <col min="10" max="10" width="11.42578125" style="19" customWidth="1"/>
    <col min="11" max="11" width="10" style="19" bestFit="1" customWidth="1"/>
    <col min="12" max="12" width="12.5703125" style="19" customWidth="1"/>
    <col min="13" max="13" width="10.5703125" style="19" bestFit="1" customWidth="1"/>
    <col min="14" max="15" width="9.42578125" style="19" bestFit="1" customWidth="1"/>
    <col min="16" max="16" width="9.28515625" style="19" bestFit="1" customWidth="1"/>
    <col min="17" max="17" width="10" style="19" bestFit="1" customWidth="1"/>
    <col min="18" max="16384" width="9.140625" style="19"/>
  </cols>
  <sheetData>
    <row r="1" spans="1:18" ht="20.25" x14ac:dyDescent="0.2">
      <c r="A1" s="301" t="s">
        <v>404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</row>
    <row r="2" spans="1:18" x14ac:dyDescent="0.2">
      <c r="D2" s="4"/>
    </row>
    <row r="3" spans="1:18" ht="20.25" x14ac:dyDescent="0.2">
      <c r="A3" s="301" t="s">
        <v>405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</row>
    <row r="4" spans="1:18" x14ac:dyDescent="0.2">
      <c r="D4" s="1"/>
    </row>
    <row r="5" spans="1:18" ht="44.25" customHeight="1" x14ac:dyDescent="0.2">
      <c r="A5" s="112" t="s">
        <v>406</v>
      </c>
      <c r="B5" s="112"/>
      <c r="C5" s="112" t="s">
        <v>250</v>
      </c>
      <c r="D5" s="112" t="s">
        <v>407</v>
      </c>
      <c r="E5" s="112"/>
      <c r="F5" s="112"/>
      <c r="G5" s="112"/>
      <c r="H5" s="112" t="s">
        <v>408</v>
      </c>
      <c r="I5" s="112"/>
      <c r="J5" s="112"/>
      <c r="K5" s="112"/>
      <c r="L5" s="112"/>
      <c r="M5" s="112" t="s">
        <v>409</v>
      </c>
      <c r="N5" s="112"/>
      <c r="O5" s="112" t="s">
        <v>410</v>
      </c>
      <c r="P5" s="112"/>
      <c r="Q5" s="112"/>
      <c r="R5" s="112"/>
    </row>
    <row r="6" spans="1:18" ht="39.75" customHeight="1" x14ac:dyDescent="0.2">
      <c r="A6" s="112"/>
      <c r="B6" s="112"/>
      <c r="C6" s="112"/>
      <c r="D6" s="112" t="s">
        <v>411</v>
      </c>
      <c r="E6" s="112"/>
      <c r="F6" s="112" t="s">
        <v>180</v>
      </c>
      <c r="G6" s="112"/>
      <c r="H6" s="348" t="s">
        <v>412</v>
      </c>
      <c r="I6" s="112" t="s">
        <v>180</v>
      </c>
      <c r="J6" s="112"/>
      <c r="K6" s="112"/>
      <c r="L6" s="112"/>
      <c r="M6" s="112" t="s">
        <v>180</v>
      </c>
      <c r="N6" s="112"/>
      <c r="O6" s="112" t="s">
        <v>411</v>
      </c>
      <c r="P6" s="112"/>
      <c r="Q6" s="112" t="s">
        <v>180</v>
      </c>
      <c r="R6" s="112"/>
    </row>
    <row r="7" spans="1:18" ht="27.75" customHeight="1" x14ac:dyDescent="0.2">
      <c r="A7" s="112"/>
      <c r="B7" s="112"/>
      <c r="C7" s="112"/>
      <c r="D7" s="112" t="s">
        <v>256</v>
      </c>
      <c r="E7" s="12" t="s">
        <v>413</v>
      </c>
      <c r="F7" s="112" t="s">
        <v>414</v>
      </c>
      <c r="G7" s="112" t="s">
        <v>415</v>
      </c>
      <c r="H7" s="348"/>
      <c r="I7" s="112" t="s">
        <v>416</v>
      </c>
      <c r="J7" s="112"/>
      <c r="K7" s="112" t="s">
        <v>417</v>
      </c>
      <c r="L7" s="112" t="s">
        <v>418</v>
      </c>
      <c r="M7" s="112" t="s">
        <v>419</v>
      </c>
      <c r="N7" s="112" t="s">
        <v>420</v>
      </c>
      <c r="O7" s="112" t="s">
        <v>256</v>
      </c>
      <c r="P7" s="12" t="s">
        <v>413</v>
      </c>
      <c r="Q7" s="112" t="s">
        <v>414</v>
      </c>
      <c r="R7" s="112" t="s">
        <v>415</v>
      </c>
    </row>
    <row r="8" spans="1:18" x14ac:dyDescent="0.2">
      <c r="A8" s="112"/>
      <c r="B8" s="112"/>
      <c r="C8" s="112"/>
      <c r="D8" s="112"/>
      <c r="E8" s="346" t="s">
        <v>421</v>
      </c>
      <c r="F8" s="112"/>
      <c r="G8" s="112"/>
      <c r="H8" s="348"/>
      <c r="I8" s="112" t="s">
        <v>256</v>
      </c>
      <c r="J8" s="12" t="s">
        <v>413</v>
      </c>
      <c r="K8" s="112"/>
      <c r="L8" s="112"/>
      <c r="M8" s="112"/>
      <c r="N8" s="112"/>
      <c r="O8" s="112"/>
      <c r="P8" s="346" t="s">
        <v>421</v>
      </c>
      <c r="Q8" s="112"/>
      <c r="R8" s="112"/>
    </row>
    <row r="9" spans="1:18" ht="91.5" customHeight="1" x14ac:dyDescent="0.2">
      <c r="A9" s="112"/>
      <c r="B9" s="112"/>
      <c r="C9" s="112"/>
      <c r="D9" s="112"/>
      <c r="E9" s="347"/>
      <c r="F9" s="112"/>
      <c r="G9" s="112"/>
      <c r="H9" s="348"/>
      <c r="I9" s="112"/>
      <c r="J9" s="12" t="s">
        <v>421</v>
      </c>
      <c r="K9" s="112"/>
      <c r="L9" s="112"/>
      <c r="M9" s="112"/>
      <c r="N9" s="112"/>
      <c r="O9" s="112"/>
      <c r="P9" s="347"/>
      <c r="Q9" s="112"/>
      <c r="R9" s="112"/>
    </row>
    <row r="10" spans="1:18" x14ac:dyDescent="0.2">
      <c r="A10" s="115">
        <v>1</v>
      </c>
      <c r="B10" s="115"/>
      <c r="C10" s="13">
        <v>2</v>
      </c>
      <c r="D10" s="13">
        <v>3</v>
      </c>
      <c r="E10" s="13">
        <v>4</v>
      </c>
      <c r="F10" s="13">
        <v>5</v>
      </c>
      <c r="G10" s="13">
        <v>6</v>
      </c>
      <c r="H10" s="13">
        <v>7</v>
      </c>
      <c r="I10" s="13">
        <v>8</v>
      </c>
      <c r="J10" s="13">
        <v>9</v>
      </c>
      <c r="K10" s="13">
        <v>10</v>
      </c>
      <c r="L10" s="13">
        <v>11</v>
      </c>
      <c r="M10" s="13">
        <v>12</v>
      </c>
      <c r="N10" s="13">
        <v>13</v>
      </c>
      <c r="O10" s="13">
        <v>14</v>
      </c>
      <c r="P10" s="13">
        <v>15</v>
      </c>
      <c r="Q10" s="13">
        <v>16</v>
      </c>
      <c r="R10" s="13">
        <v>17</v>
      </c>
    </row>
    <row r="11" spans="1:18" ht="31.5" customHeight="1" x14ac:dyDescent="0.2">
      <c r="A11" s="333" t="s">
        <v>422</v>
      </c>
      <c r="B11" s="333"/>
      <c r="C11" s="12">
        <v>1000</v>
      </c>
      <c r="D11" s="14">
        <f>E11</f>
        <v>38.75</v>
      </c>
      <c r="E11" s="14">
        <v>38.75</v>
      </c>
      <c r="F11" s="14">
        <f>E11-G11</f>
        <v>37.880000000000003</v>
      </c>
      <c r="G11" s="14">
        <v>0.87</v>
      </c>
      <c r="H11" s="14">
        <f>I11+L11</f>
        <v>31.630000000000003</v>
      </c>
      <c r="I11" s="14">
        <f>J11</f>
        <v>27.96</v>
      </c>
      <c r="J11" s="14">
        <v>27.96</v>
      </c>
      <c r="K11" s="14">
        <v>4.51</v>
      </c>
      <c r="L11" s="14">
        <v>3.67</v>
      </c>
      <c r="M11" s="14"/>
      <c r="N11" s="14"/>
      <c r="O11" s="14">
        <f>P11</f>
        <v>37.75</v>
      </c>
      <c r="P11" s="14">
        <v>37.75</v>
      </c>
      <c r="Q11" s="14">
        <f>P11-R11</f>
        <v>34.75</v>
      </c>
      <c r="R11" s="14">
        <v>3</v>
      </c>
    </row>
    <row r="12" spans="1:18" ht="20.25" customHeight="1" x14ac:dyDescent="0.2">
      <c r="A12" s="333" t="s">
        <v>423</v>
      </c>
      <c r="B12" s="333"/>
      <c r="C12" s="12">
        <v>1100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x14ac:dyDescent="0.2">
      <c r="A13" s="333"/>
      <c r="B13" s="333"/>
      <c r="C13" s="57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ht="33" customHeight="1" x14ac:dyDescent="0.2">
      <c r="A14" s="333" t="s">
        <v>424</v>
      </c>
      <c r="B14" s="333"/>
      <c r="C14" s="12">
        <v>2000</v>
      </c>
      <c r="D14" s="14">
        <f t="shared" ref="D14:D17" si="0">E14</f>
        <v>15.5</v>
      </c>
      <c r="E14" s="14">
        <v>15.5</v>
      </c>
      <c r="F14" s="14">
        <f>E14-G14</f>
        <v>15.12</v>
      </c>
      <c r="G14" s="14">
        <v>0.38</v>
      </c>
      <c r="H14" s="14">
        <f>I14+L14</f>
        <v>8.0599999999999987</v>
      </c>
      <c r="I14" s="14">
        <f t="shared" ref="I14:I17" si="1">J14</f>
        <v>7.56</v>
      </c>
      <c r="J14" s="14">
        <v>7.56</v>
      </c>
      <c r="K14" s="14">
        <v>1.74</v>
      </c>
      <c r="L14" s="14">
        <v>0.5</v>
      </c>
      <c r="M14" s="14"/>
      <c r="N14" s="14"/>
      <c r="O14" s="14">
        <f t="shared" ref="O14:O17" si="2">P14</f>
        <v>15.25</v>
      </c>
      <c r="P14" s="14">
        <v>15.25</v>
      </c>
      <c r="Q14" s="14">
        <f>P14-R14</f>
        <v>12.25</v>
      </c>
      <c r="R14" s="14">
        <v>3</v>
      </c>
    </row>
    <row r="15" spans="1:18" ht="18" customHeight="1" x14ac:dyDescent="0.2">
      <c r="A15" s="333" t="s">
        <v>423</v>
      </c>
      <c r="B15" s="333"/>
      <c r="C15" s="12">
        <v>2100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x14ac:dyDescent="0.2">
      <c r="A16" s="333"/>
      <c r="B16" s="333"/>
      <c r="C16" s="57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ht="45.75" customHeight="1" x14ac:dyDescent="0.2">
      <c r="A17" s="333" t="s">
        <v>425</v>
      </c>
      <c r="B17" s="333"/>
      <c r="C17" s="12">
        <v>3000</v>
      </c>
      <c r="D17" s="14">
        <f t="shared" si="0"/>
        <v>4</v>
      </c>
      <c r="E17" s="14">
        <v>4</v>
      </c>
      <c r="F17" s="14">
        <f>E17-G17</f>
        <v>4</v>
      </c>
      <c r="G17" s="14">
        <v>0</v>
      </c>
      <c r="H17" s="14">
        <f>I17+K17+L17</f>
        <v>4</v>
      </c>
      <c r="I17" s="14">
        <f t="shared" si="1"/>
        <v>4</v>
      </c>
      <c r="J17" s="14">
        <v>4</v>
      </c>
      <c r="K17" s="14"/>
      <c r="L17" s="14"/>
      <c r="M17" s="14"/>
      <c r="N17" s="14"/>
      <c r="O17" s="14">
        <f t="shared" si="2"/>
        <v>4</v>
      </c>
      <c r="P17" s="14">
        <v>4</v>
      </c>
      <c r="Q17" s="14">
        <v>4</v>
      </c>
      <c r="R17" s="14">
        <f>O17-Q17</f>
        <v>0</v>
      </c>
    </row>
    <row r="18" spans="1:18" ht="18" customHeight="1" x14ac:dyDescent="0.2">
      <c r="A18" s="333" t="s">
        <v>423</v>
      </c>
      <c r="B18" s="333"/>
      <c r="C18" s="12">
        <v>3100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ht="15" x14ac:dyDescent="0.25">
      <c r="A19" s="343"/>
      <c r="B19" s="343"/>
      <c r="C19" s="57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x14ac:dyDescent="0.2">
      <c r="A20" s="300" t="s">
        <v>161</v>
      </c>
      <c r="B20" s="300"/>
      <c r="C20" s="12">
        <v>9000</v>
      </c>
      <c r="D20" s="58">
        <f>D11+D14+D17</f>
        <v>58.25</v>
      </c>
      <c r="E20" s="14">
        <f t="shared" ref="E20:R20" si="3">E11+E14+E17</f>
        <v>58.25</v>
      </c>
      <c r="F20" s="14">
        <f t="shared" si="3"/>
        <v>57</v>
      </c>
      <c r="G20" s="14">
        <f t="shared" si="3"/>
        <v>1.25</v>
      </c>
      <c r="H20" s="14">
        <f t="shared" si="3"/>
        <v>43.69</v>
      </c>
      <c r="I20" s="14">
        <f t="shared" si="3"/>
        <v>39.520000000000003</v>
      </c>
      <c r="J20" s="14">
        <f t="shared" si="3"/>
        <v>39.520000000000003</v>
      </c>
      <c r="K20" s="14">
        <f t="shared" si="3"/>
        <v>6.25</v>
      </c>
      <c r="L20" s="14">
        <f t="shared" si="3"/>
        <v>4.17</v>
      </c>
      <c r="M20" s="14">
        <f t="shared" si="3"/>
        <v>0</v>
      </c>
      <c r="N20" s="14">
        <f t="shared" si="3"/>
        <v>0</v>
      </c>
      <c r="O20" s="14">
        <f t="shared" si="3"/>
        <v>57</v>
      </c>
      <c r="P20" s="14">
        <f t="shared" si="3"/>
        <v>57</v>
      </c>
      <c r="Q20" s="14">
        <f t="shared" si="3"/>
        <v>51</v>
      </c>
      <c r="R20" s="14">
        <f t="shared" si="3"/>
        <v>6</v>
      </c>
    </row>
    <row r="21" spans="1:18" x14ac:dyDescent="0.2">
      <c r="A21" s="51"/>
      <c r="B21" s="51"/>
      <c r="C21" s="34"/>
      <c r="D21" s="59"/>
      <c r="E21" s="59"/>
      <c r="F21" s="59"/>
      <c r="G21" s="59"/>
      <c r="H21" s="59"/>
      <c r="I21" s="60"/>
      <c r="J21" s="59"/>
      <c r="K21" s="59"/>
      <c r="L21" s="59"/>
      <c r="M21" s="59"/>
      <c r="N21" s="59"/>
      <c r="O21" s="59"/>
      <c r="P21" s="59"/>
      <c r="Q21" s="59"/>
      <c r="R21" s="16"/>
    </row>
    <row r="22" spans="1:18" ht="17.25" customHeight="1" x14ac:dyDescent="0.2">
      <c r="A22" s="301" t="s">
        <v>426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61"/>
    </row>
    <row r="23" spans="1:18" ht="12.75" customHeight="1" x14ac:dyDescent="0.2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1:18" ht="69" customHeight="1" x14ac:dyDescent="0.2">
      <c r="A24" s="112" t="s">
        <v>427</v>
      </c>
      <c r="B24" s="112"/>
      <c r="C24" s="112" t="s">
        <v>250</v>
      </c>
      <c r="D24" s="112" t="s">
        <v>428</v>
      </c>
      <c r="E24" s="112"/>
      <c r="F24" s="112"/>
      <c r="G24" s="112"/>
      <c r="H24" s="112"/>
      <c r="I24" s="112"/>
      <c r="J24" s="112" t="s">
        <v>429</v>
      </c>
      <c r="K24" s="112"/>
      <c r="L24" s="112" t="s">
        <v>430</v>
      </c>
      <c r="M24" s="112"/>
      <c r="N24" s="112"/>
      <c r="O24" s="112"/>
      <c r="P24" s="112"/>
      <c r="Q24" s="112"/>
    </row>
    <row r="25" spans="1:18" x14ac:dyDescent="0.2">
      <c r="A25" s="112"/>
      <c r="B25" s="112"/>
      <c r="C25" s="112"/>
      <c r="D25" s="112" t="s">
        <v>256</v>
      </c>
      <c r="E25" s="112" t="s">
        <v>180</v>
      </c>
      <c r="F25" s="112"/>
      <c r="G25" s="112"/>
      <c r="H25" s="112"/>
      <c r="I25" s="112"/>
      <c r="J25" s="112" t="s">
        <v>180</v>
      </c>
      <c r="K25" s="112"/>
      <c r="L25" s="112" t="s">
        <v>180</v>
      </c>
      <c r="M25" s="112"/>
      <c r="N25" s="112"/>
      <c r="O25" s="112"/>
      <c r="P25" s="112"/>
      <c r="Q25" s="112"/>
    </row>
    <row r="26" spans="1:18" x14ac:dyDescent="0.2">
      <c r="A26" s="112"/>
      <c r="B26" s="112"/>
      <c r="C26" s="112"/>
      <c r="D26" s="112"/>
      <c r="E26" s="112" t="s">
        <v>416</v>
      </c>
      <c r="F26" s="112"/>
      <c r="G26" s="112"/>
      <c r="H26" s="112" t="s">
        <v>431</v>
      </c>
      <c r="I26" s="112" t="s">
        <v>432</v>
      </c>
      <c r="J26" s="112" t="s">
        <v>433</v>
      </c>
      <c r="K26" s="112" t="s">
        <v>434</v>
      </c>
      <c r="L26" s="112" t="s">
        <v>416</v>
      </c>
      <c r="M26" s="112"/>
      <c r="N26" s="112"/>
      <c r="O26" s="112"/>
      <c r="P26" s="112"/>
      <c r="Q26" s="112"/>
    </row>
    <row r="27" spans="1:18" x14ac:dyDescent="0.2">
      <c r="A27" s="112"/>
      <c r="B27" s="112"/>
      <c r="C27" s="112"/>
      <c r="D27" s="112"/>
      <c r="E27" s="112" t="s">
        <v>256</v>
      </c>
      <c r="F27" s="112" t="s">
        <v>435</v>
      </c>
      <c r="G27" s="112"/>
      <c r="H27" s="112"/>
      <c r="I27" s="112"/>
      <c r="J27" s="112"/>
      <c r="K27" s="112"/>
      <c r="L27" s="112" t="s">
        <v>436</v>
      </c>
      <c r="M27" s="112" t="s">
        <v>437</v>
      </c>
      <c r="N27" s="112" t="s">
        <v>174</v>
      </c>
      <c r="O27" s="112"/>
      <c r="P27" s="117" t="s">
        <v>438</v>
      </c>
      <c r="Q27" s="117" t="s">
        <v>439</v>
      </c>
    </row>
    <row r="28" spans="1:18" x14ac:dyDescent="0.2">
      <c r="A28" s="112"/>
      <c r="B28" s="112"/>
      <c r="C28" s="112"/>
      <c r="D28" s="112"/>
      <c r="E28" s="112"/>
      <c r="F28" s="112" t="s">
        <v>440</v>
      </c>
      <c r="G28" s="112" t="s">
        <v>441</v>
      </c>
      <c r="H28" s="112"/>
      <c r="I28" s="112"/>
      <c r="J28" s="112"/>
      <c r="K28" s="112"/>
      <c r="L28" s="112"/>
      <c r="M28" s="112"/>
      <c r="N28" s="112" t="s">
        <v>180</v>
      </c>
      <c r="O28" s="112"/>
      <c r="P28" s="117"/>
      <c r="Q28" s="117"/>
    </row>
    <row r="29" spans="1:18" ht="127.5" x14ac:dyDescent="0.2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2" t="s">
        <v>232</v>
      </c>
      <c r="O29" s="12" t="s">
        <v>442</v>
      </c>
      <c r="P29" s="117"/>
      <c r="Q29" s="117"/>
    </row>
    <row r="30" spans="1:18" x14ac:dyDescent="0.2">
      <c r="A30" s="115">
        <v>1</v>
      </c>
      <c r="B30" s="115"/>
      <c r="C30" s="13">
        <v>2</v>
      </c>
      <c r="D30" s="13">
        <v>3</v>
      </c>
      <c r="E30" s="13">
        <v>4</v>
      </c>
      <c r="F30" s="13">
        <v>5</v>
      </c>
      <c r="G30" s="13">
        <v>6</v>
      </c>
      <c r="H30" s="13">
        <v>7</v>
      </c>
      <c r="I30" s="13">
        <v>8</v>
      </c>
      <c r="J30" s="13">
        <v>9</v>
      </c>
      <c r="K30" s="13">
        <v>10</v>
      </c>
      <c r="L30" s="13">
        <v>11</v>
      </c>
      <c r="M30" s="13">
        <v>12</v>
      </c>
      <c r="N30" s="13">
        <v>13</v>
      </c>
      <c r="O30" s="13">
        <v>14</v>
      </c>
      <c r="P30" s="13">
        <v>15</v>
      </c>
      <c r="Q30" s="13">
        <v>16</v>
      </c>
    </row>
    <row r="31" spans="1:18" ht="32.25" customHeight="1" x14ac:dyDescent="0.2">
      <c r="A31" s="333" t="s">
        <v>443</v>
      </c>
      <c r="B31" s="333"/>
      <c r="C31" s="12">
        <v>1000</v>
      </c>
      <c r="D31" s="62">
        <f>E31+H31+I31</f>
        <v>21015025.600000001</v>
      </c>
      <c r="E31" s="62">
        <f>L31+Q31</f>
        <v>17721896.420000002</v>
      </c>
      <c r="F31" s="62">
        <f>E31-G31</f>
        <v>16931980.710000001</v>
      </c>
      <c r="G31" s="62">
        <v>789915.71</v>
      </c>
      <c r="H31" s="62">
        <f>D49+I49</f>
        <v>1808724.19</v>
      </c>
      <c r="I31" s="62">
        <f>J49+O49</f>
        <v>1484404.99</v>
      </c>
      <c r="J31" s="62"/>
      <c r="K31" s="62"/>
      <c r="L31" s="62">
        <f>20287236.82-D49-J49</f>
        <v>16994390.190000001</v>
      </c>
      <c r="M31" s="62"/>
      <c r="N31" s="62"/>
      <c r="O31" s="62"/>
      <c r="P31" s="62"/>
      <c r="Q31" s="62">
        <f>727788.78-O49-I49</f>
        <v>727506.23</v>
      </c>
    </row>
    <row r="32" spans="1:18" ht="18.75" customHeight="1" x14ac:dyDescent="0.2">
      <c r="A32" s="333" t="s">
        <v>423</v>
      </c>
      <c r="B32" s="333"/>
      <c r="C32" s="12">
        <v>1100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</row>
    <row r="33" spans="1:18" x14ac:dyDescent="0.2">
      <c r="A33" s="333"/>
      <c r="B33" s="333"/>
      <c r="C33" s="57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8" ht="31.5" customHeight="1" x14ac:dyDescent="0.2">
      <c r="A34" s="333" t="s">
        <v>444</v>
      </c>
      <c r="B34" s="333"/>
      <c r="C34" s="12">
        <v>2000</v>
      </c>
      <c r="D34" s="62">
        <f>E34+H34+I34</f>
        <v>4893396.88</v>
      </c>
      <c r="E34" s="62">
        <f>L34+Q34</f>
        <v>4073054.4699999997</v>
      </c>
      <c r="F34" s="62">
        <f>E34-G34</f>
        <v>3548378.25</v>
      </c>
      <c r="G34" s="62">
        <v>524676.22</v>
      </c>
      <c r="H34" s="62">
        <f>D52+I52</f>
        <v>462557.16</v>
      </c>
      <c r="I34" s="62">
        <f>J52+O52</f>
        <v>357785.25</v>
      </c>
      <c r="J34" s="62"/>
      <c r="K34" s="62"/>
      <c r="L34" s="62">
        <f>4892283.62-D52-J52</f>
        <v>4071941.21</v>
      </c>
      <c r="M34" s="62"/>
      <c r="N34" s="62"/>
      <c r="O34" s="62"/>
      <c r="P34" s="62"/>
      <c r="Q34" s="62">
        <v>1113.26</v>
      </c>
    </row>
    <row r="35" spans="1:18" ht="18.75" customHeight="1" x14ac:dyDescent="0.2">
      <c r="A35" s="333" t="s">
        <v>423</v>
      </c>
      <c r="B35" s="333"/>
      <c r="C35" s="12">
        <v>2100</v>
      </c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</row>
    <row r="36" spans="1:18" x14ac:dyDescent="0.2">
      <c r="A36" s="333"/>
      <c r="B36" s="333"/>
      <c r="C36" s="57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</row>
    <row r="37" spans="1:18" ht="47.25" customHeight="1" x14ac:dyDescent="0.2">
      <c r="A37" s="333" t="s">
        <v>445</v>
      </c>
      <c r="B37" s="333"/>
      <c r="C37" s="12">
        <v>3000</v>
      </c>
      <c r="D37" s="62">
        <f>E37+H37+I37</f>
        <v>4299171.58</v>
      </c>
      <c r="E37" s="62">
        <f>L37+Q37</f>
        <v>4299171.58</v>
      </c>
      <c r="F37" s="62">
        <f>E37-G37</f>
        <v>4299171.58</v>
      </c>
      <c r="G37" s="62"/>
      <c r="H37" s="62">
        <f>D55+I55</f>
        <v>0</v>
      </c>
      <c r="I37" s="62">
        <f>J55+O55</f>
        <v>0</v>
      </c>
      <c r="J37" s="62"/>
      <c r="K37" s="62"/>
      <c r="L37" s="62">
        <v>4132195.24</v>
      </c>
      <c r="M37" s="62"/>
      <c r="N37" s="62"/>
      <c r="O37" s="62"/>
      <c r="P37" s="62"/>
      <c r="Q37" s="62">
        <v>166976.34</v>
      </c>
    </row>
    <row r="38" spans="1:18" ht="18.75" customHeight="1" x14ac:dyDescent="0.2">
      <c r="A38" s="333" t="s">
        <v>423</v>
      </c>
      <c r="B38" s="333"/>
      <c r="C38" s="12">
        <v>3100</v>
      </c>
      <c r="D38" s="63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</row>
    <row r="39" spans="1:18" ht="15" x14ac:dyDescent="0.2">
      <c r="A39" s="342"/>
      <c r="B39" s="342"/>
      <c r="C39" s="57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</row>
    <row r="40" spans="1:18" x14ac:dyDescent="0.2">
      <c r="A40" s="345" t="s">
        <v>161</v>
      </c>
      <c r="B40" s="345"/>
      <c r="C40" s="12">
        <v>9000</v>
      </c>
      <c r="D40" s="62">
        <f t="shared" ref="D40:P40" si="4">D37+D34+D31</f>
        <v>30207594.060000002</v>
      </c>
      <c r="E40" s="62">
        <f t="shared" si="4"/>
        <v>26094122.470000003</v>
      </c>
      <c r="F40" s="62">
        <f t="shared" si="4"/>
        <v>24779530.539999999</v>
      </c>
      <c r="G40" s="62">
        <f t="shared" si="4"/>
        <v>1314591.93</v>
      </c>
      <c r="H40" s="62">
        <f t="shared" si="4"/>
        <v>2271281.35</v>
      </c>
      <c r="I40" s="62">
        <f t="shared" si="4"/>
        <v>1842190.24</v>
      </c>
      <c r="J40" s="62">
        <f t="shared" si="4"/>
        <v>0</v>
      </c>
      <c r="K40" s="62">
        <f t="shared" si="4"/>
        <v>0</v>
      </c>
      <c r="L40" s="62">
        <f>L37+L34+L31</f>
        <v>25198526.640000001</v>
      </c>
      <c r="M40" s="62">
        <f t="shared" si="4"/>
        <v>0</v>
      </c>
      <c r="N40" s="62">
        <f t="shared" si="4"/>
        <v>0</v>
      </c>
      <c r="O40" s="62">
        <f t="shared" si="4"/>
        <v>0</v>
      </c>
      <c r="P40" s="62">
        <f t="shared" si="4"/>
        <v>0</v>
      </c>
      <c r="Q40" s="62">
        <f>Q37+Q34+Q31</f>
        <v>895595.83</v>
      </c>
    </row>
    <row r="41" spans="1:18" x14ac:dyDescent="0.2">
      <c r="B41" s="4"/>
      <c r="C41" s="64"/>
      <c r="D41" s="64"/>
      <c r="K41" s="64"/>
      <c r="L41" s="64"/>
      <c r="M41" s="64"/>
      <c r="P41" s="64"/>
      <c r="Q41" s="64"/>
      <c r="R41" s="64"/>
    </row>
    <row r="42" spans="1:18" x14ac:dyDescent="0.2">
      <c r="A42" s="112" t="s">
        <v>427</v>
      </c>
      <c r="B42" s="112"/>
      <c r="C42" s="112" t="s">
        <v>250</v>
      </c>
      <c r="D42" s="112" t="s">
        <v>430</v>
      </c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1:18" x14ac:dyDescent="0.2">
      <c r="A43" s="112"/>
      <c r="B43" s="112"/>
      <c r="C43" s="112"/>
      <c r="D43" s="112" t="s">
        <v>180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1:18" x14ac:dyDescent="0.2">
      <c r="A44" s="112"/>
      <c r="B44" s="112"/>
      <c r="C44" s="112"/>
      <c r="D44" s="112" t="s">
        <v>446</v>
      </c>
      <c r="E44" s="112"/>
      <c r="F44" s="112"/>
      <c r="G44" s="112"/>
      <c r="H44" s="112"/>
      <c r="I44" s="112"/>
      <c r="J44" s="112" t="s">
        <v>447</v>
      </c>
      <c r="K44" s="112"/>
      <c r="L44" s="112"/>
      <c r="M44" s="112"/>
      <c r="N44" s="112"/>
      <c r="O44" s="112"/>
    </row>
    <row r="45" spans="1:18" ht="27.75" customHeight="1" x14ac:dyDescent="0.2">
      <c r="A45" s="112"/>
      <c r="B45" s="112"/>
      <c r="C45" s="112"/>
      <c r="D45" s="112" t="s">
        <v>448</v>
      </c>
      <c r="E45" s="112" t="s">
        <v>437</v>
      </c>
      <c r="F45" s="112" t="s">
        <v>174</v>
      </c>
      <c r="G45" s="112"/>
      <c r="H45" s="112" t="s">
        <v>175</v>
      </c>
      <c r="I45" s="112" t="s">
        <v>449</v>
      </c>
      <c r="J45" s="112" t="s">
        <v>436</v>
      </c>
      <c r="K45" s="112" t="s">
        <v>437</v>
      </c>
      <c r="L45" s="112" t="s">
        <v>174</v>
      </c>
      <c r="M45" s="112"/>
      <c r="N45" s="112" t="s">
        <v>175</v>
      </c>
      <c r="O45" s="112" t="s">
        <v>449</v>
      </c>
    </row>
    <row r="46" spans="1:18" x14ac:dyDescent="0.2">
      <c r="A46" s="112"/>
      <c r="B46" s="112"/>
      <c r="C46" s="112"/>
      <c r="D46" s="112"/>
      <c r="E46" s="112"/>
      <c r="F46" s="112" t="s">
        <v>180</v>
      </c>
      <c r="G46" s="112"/>
      <c r="H46" s="112"/>
      <c r="I46" s="112"/>
      <c r="J46" s="112"/>
      <c r="K46" s="112"/>
      <c r="L46" s="112" t="s">
        <v>180</v>
      </c>
      <c r="M46" s="112"/>
      <c r="N46" s="112"/>
      <c r="O46" s="112"/>
    </row>
    <row r="47" spans="1:18" ht="102" x14ac:dyDescent="0.2">
      <c r="A47" s="112"/>
      <c r="B47" s="112"/>
      <c r="C47" s="112"/>
      <c r="D47" s="112"/>
      <c r="E47" s="112"/>
      <c r="F47" s="12" t="s">
        <v>232</v>
      </c>
      <c r="G47" s="12" t="s">
        <v>450</v>
      </c>
      <c r="H47" s="112"/>
      <c r="I47" s="112"/>
      <c r="J47" s="112"/>
      <c r="K47" s="112"/>
      <c r="L47" s="12" t="s">
        <v>232</v>
      </c>
      <c r="M47" s="12" t="s">
        <v>442</v>
      </c>
      <c r="N47" s="112"/>
      <c r="O47" s="112"/>
    </row>
    <row r="48" spans="1:18" x14ac:dyDescent="0.2">
      <c r="A48" s="115">
        <v>1</v>
      </c>
      <c r="B48" s="115"/>
      <c r="C48" s="13">
        <v>2</v>
      </c>
      <c r="D48" s="13">
        <v>17</v>
      </c>
      <c r="E48" s="13">
        <v>18</v>
      </c>
      <c r="F48" s="13">
        <v>19</v>
      </c>
      <c r="G48" s="13">
        <v>20</v>
      </c>
      <c r="H48" s="13">
        <v>21</v>
      </c>
      <c r="I48" s="13">
        <v>22</v>
      </c>
      <c r="J48" s="13">
        <v>23</v>
      </c>
      <c r="K48" s="13">
        <v>24</v>
      </c>
      <c r="L48" s="13">
        <v>25</v>
      </c>
      <c r="M48" s="13">
        <v>26</v>
      </c>
      <c r="N48" s="13">
        <v>27</v>
      </c>
      <c r="O48" s="13">
        <v>28</v>
      </c>
    </row>
    <row r="49" spans="1:15" ht="30" customHeight="1" x14ac:dyDescent="0.2">
      <c r="A49" s="333" t="s">
        <v>451</v>
      </c>
      <c r="B49" s="333"/>
      <c r="C49" s="12">
        <v>1000</v>
      </c>
      <c r="D49" s="62">
        <v>1808441.64</v>
      </c>
      <c r="E49" s="62"/>
      <c r="F49" s="62"/>
      <c r="G49" s="62"/>
      <c r="H49" s="62"/>
      <c r="I49" s="62">
        <v>282.55</v>
      </c>
      <c r="J49" s="62">
        <v>1484404.99</v>
      </c>
      <c r="K49" s="62"/>
      <c r="L49" s="62"/>
      <c r="M49" s="62"/>
      <c r="N49" s="62"/>
      <c r="O49" s="62">
        <v>0</v>
      </c>
    </row>
    <row r="50" spans="1:15" x14ac:dyDescent="0.2">
      <c r="A50" s="333" t="s">
        <v>423</v>
      </c>
      <c r="B50" s="333"/>
      <c r="C50" s="12">
        <v>1100</v>
      </c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</row>
    <row r="51" spans="1:15" ht="15" x14ac:dyDescent="0.2">
      <c r="A51" s="344"/>
      <c r="B51" s="344"/>
      <c r="C51" s="57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</row>
    <row r="52" spans="1:15" ht="25.5" customHeight="1" x14ac:dyDescent="0.2">
      <c r="A52" s="333" t="s">
        <v>452</v>
      </c>
      <c r="B52" s="333"/>
      <c r="C52" s="12">
        <v>2000</v>
      </c>
      <c r="D52" s="62">
        <v>462557.16</v>
      </c>
      <c r="E52" s="62"/>
      <c r="F52" s="62"/>
      <c r="G52" s="62"/>
      <c r="H52" s="62"/>
      <c r="I52" s="62">
        <v>0</v>
      </c>
      <c r="J52" s="62">
        <v>357785.25</v>
      </c>
      <c r="K52" s="62"/>
      <c r="L52" s="62"/>
      <c r="M52" s="62"/>
      <c r="N52" s="62"/>
      <c r="O52" s="62">
        <v>0</v>
      </c>
    </row>
    <row r="53" spans="1:15" x14ac:dyDescent="0.2">
      <c r="A53" s="333" t="s">
        <v>423</v>
      </c>
      <c r="B53" s="333"/>
      <c r="C53" s="12">
        <v>2100</v>
      </c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</row>
    <row r="54" spans="1:15" ht="15" x14ac:dyDescent="0.2">
      <c r="A54" s="344"/>
      <c r="B54" s="344"/>
      <c r="C54" s="57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</row>
    <row r="55" spans="1:15" ht="43.5" customHeight="1" x14ac:dyDescent="0.2">
      <c r="A55" s="333" t="s">
        <v>453</v>
      </c>
      <c r="B55" s="333"/>
      <c r="C55" s="12">
        <v>3000</v>
      </c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</row>
    <row r="56" spans="1:15" x14ac:dyDescent="0.2">
      <c r="A56" s="333" t="s">
        <v>423</v>
      </c>
      <c r="B56" s="333"/>
      <c r="C56" s="12">
        <v>3001</v>
      </c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</row>
    <row r="57" spans="1:15" ht="15" x14ac:dyDescent="0.25">
      <c r="A57" s="343"/>
      <c r="B57" s="343"/>
      <c r="C57" s="57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</row>
    <row r="58" spans="1:15" x14ac:dyDescent="0.2">
      <c r="A58" s="300" t="s">
        <v>161</v>
      </c>
      <c r="B58" s="300"/>
      <c r="C58" s="12">
        <v>9000</v>
      </c>
      <c r="D58" s="62">
        <f>D49+D52+D55</f>
        <v>2270998.7999999998</v>
      </c>
      <c r="E58" s="62">
        <f t="shared" ref="E58:O58" si="5">E49+E52+E55</f>
        <v>0</v>
      </c>
      <c r="F58" s="62">
        <f t="shared" si="5"/>
        <v>0</v>
      </c>
      <c r="G58" s="62">
        <f t="shared" si="5"/>
        <v>0</v>
      </c>
      <c r="H58" s="62">
        <f t="shared" si="5"/>
        <v>0</v>
      </c>
      <c r="I58" s="62">
        <f t="shared" si="5"/>
        <v>282.55</v>
      </c>
      <c r="J58" s="62">
        <f t="shared" si="5"/>
        <v>1842190.24</v>
      </c>
      <c r="K58" s="62">
        <f t="shared" si="5"/>
        <v>0</v>
      </c>
      <c r="L58" s="62">
        <f t="shared" si="5"/>
        <v>0</v>
      </c>
      <c r="M58" s="62">
        <f t="shared" si="5"/>
        <v>0</v>
      </c>
      <c r="N58" s="62">
        <f t="shared" si="5"/>
        <v>0</v>
      </c>
      <c r="O58" s="62">
        <f t="shared" si="5"/>
        <v>0</v>
      </c>
    </row>
    <row r="60" spans="1:15" x14ac:dyDescent="0.2">
      <c r="A60" s="112" t="s">
        <v>427</v>
      </c>
      <c r="B60" s="112"/>
      <c r="C60" s="112" t="s">
        <v>250</v>
      </c>
      <c r="D60" s="112" t="s">
        <v>430</v>
      </c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1:15" x14ac:dyDescent="0.2">
      <c r="A61" s="112"/>
      <c r="B61" s="112"/>
      <c r="C61" s="112"/>
      <c r="D61" s="112" t="s">
        <v>180</v>
      </c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1:15" ht="29.25" customHeight="1" x14ac:dyDescent="0.2">
      <c r="A62" s="112"/>
      <c r="B62" s="112"/>
      <c r="C62" s="112"/>
      <c r="D62" s="112" t="s">
        <v>454</v>
      </c>
      <c r="E62" s="112"/>
      <c r="F62" s="112"/>
      <c r="G62" s="112"/>
      <c r="H62" s="112"/>
      <c r="I62" s="112"/>
      <c r="J62" s="112" t="s">
        <v>455</v>
      </c>
      <c r="K62" s="112"/>
      <c r="L62" s="112"/>
      <c r="M62" s="112"/>
      <c r="N62" s="112"/>
      <c r="O62" s="112"/>
    </row>
    <row r="63" spans="1:15" ht="40.5" customHeight="1" x14ac:dyDescent="0.2">
      <c r="A63" s="112"/>
      <c r="B63" s="112"/>
      <c r="C63" s="112"/>
      <c r="D63" s="112" t="s">
        <v>456</v>
      </c>
      <c r="E63" s="112" t="s">
        <v>437</v>
      </c>
      <c r="F63" s="112" t="s">
        <v>457</v>
      </c>
      <c r="G63" s="112"/>
      <c r="H63" s="112" t="s">
        <v>175</v>
      </c>
      <c r="I63" s="112" t="s">
        <v>449</v>
      </c>
      <c r="J63" s="112" t="s">
        <v>436</v>
      </c>
      <c r="K63" s="112" t="s">
        <v>437</v>
      </c>
      <c r="L63" s="112" t="s">
        <v>457</v>
      </c>
      <c r="M63" s="112"/>
      <c r="N63" s="112" t="s">
        <v>175</v>
      </c>
      <c r="O63" s="112" t="s">
        <v>449</v>
      </c>
    </row>
    <row r="64" spans="1:15" ht="102" x14ac:dyDescent="0.2">
      <c r="A64" s="112"/>
      <c r="B64" s="112"/>
      <c r="C64" s="112"/>
      <c r="D64" s="112"/>
      <c r="E64" s="112"/>
      <c r="F64" s="12" t="s">
        <v>232</v>
      </c>
      <c r="G64" s="12" t="s">
        <v>442</v>
      </c>
      <c r="H64" s="112"/>
      <c r="I64" s="112"/>
      <c r="J64" s="112"/>
      <c r="K64" s="112"/>
      <c r="L64" s="12" t="s">
        <v>232</v>
      </c>
      <c r="M64" s="12" t="s">
        <v>442</v>
      </c>
      <c r="N64" s="112"/>
      <c r="O64" s="112"/>
    </row>
    <row r="65" spans="1:15" x14ac:dyDescent="0.2">
      <c r="A65" s="115">
        <v>1</v>
      </c>
      <c r="B65" s="115"/>
      <c r="C65" s="13">
        <v>2</v>
      </c>
      <c r="D65" s="13">
        <v>29</v>
      </c>
      <c r="E65" s="13">
        <v>30</v>
      </c>
      <c r="F65" s="13">
        <v>31</v>
      </c>
      <c r="G65" s="13">
        <v>32</v>
      </c>
      <c r="H65" s="13">
        <v>33</v>
      </c>
      <c r="I65" s="13">
        <v>34</v>
      </c>
      <c r="J65" s="13">
        <v>35</v>
      </c>
      <c r="K65" s="13">
        <v>36</v>
      </c>
      <c r="L65" s="13">
        <v>37</v>
      </c>
      <c r="M65" s="13">
        <v>38</v>
      </c>
      <c r="N65" s="13">
        <v>39</v>
      </c>
      <c r="O65" s="13">
        <v>40</v>
      </c>
    </row>
    <row r="66" spans="1:15" x14ac:dyDescent="0.2">
      <c r="A66" s="333" t="s">
        <v>451</v>
      </c>
      <c r="B66" s="333"/>
      <c r="C66" s="12">
        <v>1000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</row>
    <row r="67" spans="1:15" x14ac:dyDescent="0.2">
      <c r="A67" s="333" t="s">
        <v>423</v>
      </c>
      <c r="B67" s="333"/>
      <c r="C67" s="12">
        <v>1100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</row>
    <row r="68" spans="1:15" x14ac:dyDescent="0.2">
      <c r="A68" s="333"/>
      <c r="B68" s="333"/>
      <c r="C68" s="57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</row>
    <row r="69" spans="1:15" x14ac:dyDescent="0.2">
      <c r="A69" s="333" t="s">
        <v>452</v>
      </c>
      <c r="B69" s="333"/>
      <c r="C69" s="12">
        <v>2000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</row>
    <row r="70" spans="1:15" x14ac:dyDescent="0.2">
      <c r="A70" s="333" t="s">
        <v>423</v>
      </c>
      <c r="B70" s="333"/>
      <c r="C70" s="12">
        <v>2100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</row>
    <row r="71" spans="1:15" x14ac:dyDescent="0.2">
      <c r="A71" s="333"/>
      <c r="B71" s="333"/>
      <c r="C71" s="57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</row>
    <row r="72" spans="1:15" x14ac:dyDescent="0.2">
      <c r="A72" s="333" t="s">
        <v>453</v>
      </c>
      <c r="B72" s="333"/>
      <c r="C72" s="12">
        <v>3000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</row>
    <row r="73" spans="1:15" x14ac:dyDescent="0.2">
      <c r="A73" s="333" t="s">
        <v>423</v>
      </c>
      <c r="B73" s="333"/>
      <c r="C73" s="12">
        <v>3001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</row>
    <row r="74" spans="1:15" ht="15" x14ac:dyDescent="0.25">
      <c r="A74" s="343"/>
      <c r="B74" s="343"/>
      <c r="C74" s="57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</row>
    <row r="75" spans="1:15" x14ac:dyDescent="0.2">
      <c r="A75" s="300" t="s">
        <v>161</v>
      </c>
      <c r="B75" s="300"/>
      <c r="C75" s="12">
        <v>9000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</row>
    <row r="77" spans="1:15" x14ac:dyDescent="0.2">
      <c r="A77" s="298" t="s">
        <v>303</v>
      </c>
      <c r="B77" s="298"/>
      <c r="C77" s="298"/>
      <c r="D77" s="298"/>
    </row>
    <row r="78" spans="1:15" x14ac:dyDescent="0.2">
      <c r="A78" s="126" t="s">
        <v>458</v>
      </c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</row>
    <row r="79" spans="1:15" ht="29.25" customHeight="1" x14ac:dyDescent="0.2">
      <c r="A79" s="126" t="s">
        <v>459</v>
      </c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</row>
    <row r="80" spans="1:15" ht="41.25" customHeight="1" x14ac:dyDescent="0.2">
      <c r="A80" s="126" t="s">
        <v>460</v>
      </c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</row>
    <row r="81" spans="1:16" ht="30.75" customHeight="1" x14ac:dyDescent="0.2">
      <c r="A81" s="126" t="s">
        <v>461</v>
      </c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</row>
    <row r="82" spans="1:16" ht="26.25" customHeight="1" x14ac:dyDescent="0.2">
      <c r="A82" s="126" t="s">
        <v>462</v>
      </c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</row>
    <row r="83" spans="1:16" ht="27" customHeight="1" x14ac:dyDescent="0.2">
      <c r="A83" s="126" t="s">
        <v>463</v>
      </c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</row>
    <row r="84" spans="1:16" ht="18" customHeight="1" x14ac:dyDescent="0.2">
      <c r="A84" s="126" t="s">
        <v>464</v>
      </c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</row>
    <row r="85" spans="1:16" ht="28.5" customHeight="1" x14ac:dyDescent="0.2">
      <c r="A85" s="126" t="s">
        <v>465</v>
      </c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</row>
    <row r="86" spans="1:16" ht="27" customHeight="1" x14ac:dyDescent="0.2">
      <c r="A86" s="126" t="s">
        <v>466</v>
      </c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</row>
    <row r="87" spans="1:16" ht="42" customHeight="1" x14ac:dyDescent="0.2">
      <c r="A87" s="126" t="s">
        <v>467</v>
      </c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</row>
    <row r="88" spans="1:16" ht="27" customHeight="1" x14ac:dyDescent="0.2">
      <c r="A88" s="126" t="s">
        <v>468</v>
      </c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</row>
    <row r="89" spans="1:16" ht="28.5" customHeight="1" x14ac:dyDescent="0.2">
      <c r="A89" s="126" t="s">
        <v>469</v>
      </c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</row>
    <row r="90" spans="1:16" ht="29.25" customHeight="1" x14ac:dyDescent="0.2">
      <c r="A90" s="126" t="s">
        <v>470</v>
      </c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</row>
    <row r="91" spans="1:16" ht="27.75" customHeight="1" x14ac:dyDescent="0.2">
      <c r="A91" s="126" t="s">
        <v>471</v>
      </c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</row>
    <row r="92" spans="1:16" ht="27" customHeight="1" x14ac:dyDescent="0.2">
      <c r="A92" s="126" t="s">
        <v>472</v>
      </c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</row>
    <row r="93" spans="1:16" ht="27" customHeight="1" x14ac:dyDescent="0.2">
      <c r="A93" s="126" t="s">
        <v>473</v>
      </c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</row>
    <row r="95" spans="1:16" ht="39.75" customHeight="1" x14ac:dyDescent="0.2">
      <c r="A95" s="304" t="s">
        <v>474</v>
      </c>
      <c r="B95" s="301"/>
      <c r="C95" s="301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</row>
    <row r="96" spans="1:16" x14ac:dyDescent="0.2">
      <c r="D96" s="1"/>
    </row>
    <row r="97" spans="1:9" ht="25.5" customHeight="1" x14ac:dyDescent="0.2">
      <c r="A97" s="112" t="s">
        <v>475</v>
      </c>
      <c r="B97" s="112"/>
      <c r="C97" s="112"/>
      <c r="D97" s="112" t="s">
        <v>476</v>
      </c>
      <c r="E97" s="112" t="s">
        <v>477</v>
      </c>
      <c r="F97" s="112"/>
      <c r="G97" s="112"/>
      <c r="H97" s="112" t="s">
        <v>478</v>
      </c>
      <c r="I97" s="112" t="s">
        <v>479</v>
      </c>
    </row>
    <row r="98" spans="1:9" ht="57" customHeight="1" x14ac:dyDescent="0.2">
      <c r="A98" s="112"/>
      <c r="B98" s="112"/>
      <c r="C98" s="112"/>
      <c r="D98" s="112"/>
      <c r="E98" s="12" t="s">
        <v>480</v>
      </c>
      <c r="F98" s="12" t="s">
        <v>258</v>
      </c>
      <c r="G98" s="12" t="s">
        <v>259</v>
      </c>
      <c r="H98" s="112"/>
      <c r="I98" s="112"/>
    </row>
    <row r="99" spans="1:9" x14ac:dyDescent="0.2">
      <c r="A99" s="115">
        <v>1</v>
      </c>
      <c r="B99" s="115"/>
      <c r="C99" s="115"/>
      <c r="D99" s="13">
        <v>2</v>
      </c>
      <c r="E99" s="13">
        <v>3</v>
      </c>
      <c r="F99" s="13">
        <v>4</v>
      </c>
      <c r="G99" s="13">
        <v>5</v>
      </c>
      <c r="H99" s="13">
        <v>6</v>
      </c>
      <c r="I99" s="13">
        <v>7</v>
      </c>
    </row>
    <row r="100" spans="1:9" ht="34.5" customHeight="1" x14ac:dyDescent="0.2">
      <c r="A100" s="333" t="s">
        <v>481</v>
      </c>
      <c r="B100" s="333"/>
      <c r="C100" s="333"/>
      <c r="D100" s="12" t="s">
        <v>279</v>
      </c>
      <c r="E100" s="12" t="s">
        <v>279</v>
      </c>
      <c r="F100" s="12" t="s">
        <v>279</v>
      </c>
      <c r="G100" s="12" t="s">
        <v>279</v>
      </c>
      <c r="H100" s="12" t="s">
        <v>279</v>
      </c>
      <c r="I100" s="12" t="s">
        <v>279</v>
      </c>
    </row>
    <row r="101" spans="1:9" ht="15" x14ac:dyDescent="0.2">
      <c r="A101" s="341" t="s">
        <v>482</v>
      </c>
      <c r="B101" s="342"/>
      <c r="C101" s="342"/>
      <c r="D101" s="57" t="s">
        <v>483</v>
      </c>
      <c r="E101" s="57" t="s">
        <v>484</v>
      </c>
      <c r="F101" s="65">
        <v>43185</v>
      </c>
      <c r="G101" s="57">
        <v>31386264</v>
      </c>
      <c r="H101" s="57">
        <v>0</v>
      </c>
      <c r="I101" s="57">
        <v>0</v>
      </c>
    </row>
    <row r="102" spans="1:9" ht="15" x14ac:dyDescent="0.2">
      <c r="A102" s="341" t="s">
        <v>485</v>
      </c>
      <c r="B102" s="342"/>
      <c r="C102" s="342"/>
      <c r="D102" s="57" t="s">
        <v>483</v>
      </c>
      <c r="E102" s="57" t="s">
        <v>484</v>
      </c>
      <c r="F102" s="65">
        <v>43185</v>
      </c>
      <c r="G102" s="57">
        <v>31386264</v>
      </c>
      <c r="H102" s="57">
        <v>0</v>
      </c>
      <c r="I102" s="57">
        <v>0</v>
      </c>
    </row>
    <row r="103" spans="1:9" ht="15" hidden="1" x14ac:dyDescent="0.2">
      <c r="A103" s="342"/>
      <c r="B103" s="342"/>
      <c r="C103" s="342"/>
      <c r="D103" s="57"/>
      <c r="E103" s="57"/>
      <c r="F103" s="57"/>
      <c r="G103" s="57"/>
      <c r="H103" s="57"/>
      <c r="I103" s="57"/>
    </row>
    <row r="104" spans="1:9" x14ac:dyDescent="0.2">
      <c r="A104" s="300" t="s">
        <v>486</v>
      </c>
      <c r="B104" s="300"/>
      <c r="C104" s="300"/>
      <c r="D104" s="57"/>
      <c r="E104" s="57"/>
      <c r="F104" s="57"/>
      <c r="G104" s="57"/>
      <c r="H104" s="57">
        <v>0</v>
      </c>
      <c r="I104" s="57">
        <v>0</v>
      </c>
    </row>
    <row r="105" spans="1:9" ht="31.5" customHeight="1" x14ac:dyDescent="0.2">
      <c r="A105" s="333" t="s">
        <v>487</v>
      </c>
      <c r="B105" s="333"/>
      <c r="C105" s="333"/>
      <c r="D105" s="12" t="s">
        <v>279</v>
      </c>
      <c r="E105" s="12" t="s">
        <v>279</v>
      </c>
      <c r="F105" s="12" t="s">
        <v>279</v>
      </c>
      <c r="G105" s="12" t="s">
        <v>279</v>
      </c>
      <c r="H105" s="12" t="s">
        <v>279</v>
      </c>
      <c r="I105" s="12" t="s">
        <v>279</v>
      </c>
    </row>
    <row r="106" spans="1:9" ht="15" x14ac:dyDescent="0.25">
      <c r="A106" s="343" t="s">
        <v>57</v>
      </c>
      <c r="B106" s="343"/>
      <c r="C106" s="343"/>
      <c r="D106" s="57"/>
      <c r="E106" s="57"/>
      <c r="F106" s="57"/>
      <c r="G106" s="57"/>
      <c r="H106" s="57"/>
      <c r="I106" s="57"/>
    </row>
    <row r="107" spans="1:9" ht="15" hidden="1" x14ac:dyDescent="0.25">
      <c r="A107" s="343"/>
      <c r="B107" s="343"/>
      <c r="C107" s="343"/>
      <c r="D107" s="57"/>
      <c r="E107" s="57"/>
      <c r="F107" s="57"/>
      <c r="G107" s="57"/>
      <c r="H107" s="57"/>
      <c r="I107" s="57"/>
    </row>
    <row r="108" spans="1:9" ht="15" hidden="1" x14ac:dyDescent="0.25">
      <c r="A108" s="343"/>
      <c r="B108" s="343"/>
      <c r="C108" s="343"/>
      <c r="D108" s="57"/>
      <c r="E108" s="57"/>
      <c r="F108" s="57"/>
      <c r="G108" s="57"/>
      <c r="H108" s="57"/>
      <c r="I108" s="57"/>
    </row>
    <row r="109" spans="1:9" x14ac:dyDescent="0.2">
      <c r="A109" s="300" t="s">
        <v>486</v>
      </c>
      <c r="B109" s="300"/>
      <c r="C109" s="300"/>
      <c r="D109" s="57"/>
      <c r="E109" s="57"/>
      <c r="F109" s="57"/>
      <c r="G109" s="57"/>
      <c r="H109" s="57"/>
      <c r="I109" s="57"/>
    </row>
    <row r="110" spans="1:9" x14ac:dyDescent="0.2">
      <c r="A110" s="300" t="s">
        <v>161</v>
      </c>
      <c r="B110" s="300"/>
      <c r="C110" s="300"/>
      <c r="D110" s="12" t="s">
        <v>279</v>
      </c>
      <c r="E110" s="12" t="s">
        <v>279</v>
      </c>
      <c r="F110" s="12" t="s">
        <v>279</v>
      </c>
      <c r="G110" s="12" t="s">
        <v>279</v>
      </c>
      <c r="H110" s="57"/>
      <c r="I110" s="57"/>
    </row>
    <row r="111" spans="1:9" x14ac:dyDescent="0.2">
      <c r="A111" s="51"/>
      <c r="B111" s="51"/>
      <c r="C111" s="51"/>
      <c r="D111" s="15"/>
      <c r="E111" s="15"/>
      <c r="F111" s="15"/>
      <c r="G111" s="15"/>
      <c r="H111" s="16"/>
      <c r="I111" s="16"/>
    </row>
    <row r="112" spans="1:9" x14ac:dyDescent="0.2">
      <c r="A112" s="298" t="s">
        <v>303</v>
      </c>
      <c r="B112" s="298"/>
      <c r="C112" s="298"/>
      <c r="D112" s="298"/>
    </row>
    <row r="113" spans="1:14" x14ac:dyDescent="0.2">
      <c r="A113" s="340" t="s">
        <v>488</v>
      </c>
      <c r="B113" s="340"/>
      <c r="C113" s="340"/>
      <c r="D113" s="340"/>
      <c r="E113" s="340"/>
      <c r="F113" s="340"/>
      <c r="G113" s="340"/>
      <c r="H113" s="340"/>
      <c r="I113" s="340"/>
      <c r="J113" s="340"/>
      <c r="K113" s="340"/>
      <c r="L113" s="340"/>
      <c r="M113" s="340"/>
      <c r="N113" s="340"/>
    </row>
    <row r="114" spans="1:14" x14ac:dyDescent="0.2">
      <c r="A114" s="340" t="s">
        <v>489</v>
      </c>
      <c r="B114" s="340"/>
      <c r="C114" s="340"/>
      <c r="D114" s="340"/>
      <c r="E114" s="340"/>
      <c r="F114" s="340"/>
      <c r="G114" s="340"/>
      <c r="H114" s="340"/>
      <c r="I114" s="340"/>
      <c r="J114" s="340"/>
      <c r="K114" s="340"/>
      <c r="L114" s="340"/>
      <c r="M114" s="340"/>
      <c r="N114" s="340"/>
    </row>
  </sheetData>
  <mergeCells count="171">
    <mergeCell ref="A1:R1"/>
    <mergeCell ref="A3:R3"/>
    <mergeCell ref="A5:B9"/>
    <mergeCell ref="C5:C9"/>
    <mergeCell ref="D5:G5"/>
    <mergeCell ref="H5:L5"/>
    <mergeCell ref="M5:N5"/>
    <mergeCell ref="O5:R5"/>
    <mergeCell ref="D6:E6"/>
    <mergeCell ref="F6:G6"/>
    <mergeCell ref="H6:H9"/>
    <mergeCell ref="I6:L6"/>
    <mergeCell ref="M6:N6"/>
    <mergeCell ref="O6:P6"/>
    <mergeCell ref="Q6:R6"/>
    <mergeCell ref="D7:D9"/>
    <mergeCell ref="F7:F9"/>
    <mergeCell ref="G7:G9"/>
    <mergeCell ref="I7:J7"/>
    <mergeCell ref="K7:K9"/>
    <mergeCell ref="L7:L9"/>
    <mergeCell ref="M7:M9"/>
    <mergeCell ref="N7:N9"/>
    <mergeCell ref="O7:O9"/>
    <mergeCell ref="Q7:Q9"/>
    <mergeCell ref="R7:R9"/>
    <mergeCell ref="E8:E9"/>
    <mergeCell ref="I8:I9"/>
    <mergeCell ref="P8:P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2:Q22"/>
    <mergeCell ref="A24:B29"/>
    <mergeCell ref="C24:C29"/>
    <mergeCell ref="D24:I24"/>
    <mergeCell ref="J24:K24"/>
    <mergeCell ref="L24:Q24"/>
    <mergeCell ref="D25:D29"/>
    <mergeCell ref="E25:I25"/>
    <mergeCell ref="J25:K25"/>
    <mergeCell ref="L25:Q25"/>
    <mergeCell ref="E26:G26"/>
    <mergeCell ref="H26:H29"/>
    <mergeCell ref="I26:I29"/>
    <mergeCell ref="J26:J29"/>
    <mergeCell ref="K26:K29"/>
    <mergeCell ref="L26:Q26"/>
    <mergeCell ref="E27:E29"/>
    <mergeCell ref="F27:G27"/>
    <mergeCell ref="L27:L29"/>
    <mergeCell ref="M27:M29"/>
    <mergeCell ref="N27:O27"/>
    <mergeCell ref="P27:P29"/>
    <mergeCell ref="Q27:Q29"/>
    <mergeCell ref="F28:F29"/>
    <mergeCell ref="G28:G29"/>
    <mergeCell ref="N28:O28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2:B47"/>
    <mergeCell ref="C42:C47"/>
    <mergeCell ref="D42:O42"/>
    <mergeCell ref="D43:O43"/>
    <mergeCell ref="D44:I44"/>
    <mergeCell ref="J44:O44"/>
    <mergeCell ref="D45:D47"/>
    <mergeCell ref="E45:E47"/>
    <mergeCell ref="F45:G45"/>
    <mergeCell ref="H45:H47"/>
    <mergeCell ref="I45:I47"/>
    <mergeCell ref="J45:J47"/>
    <mergeCell ref="K45:K47"/>
    <mergeCell ref="L45:M45"/>
    <mergeCell ref="N45:N47"/>
    <mergeCell ref="O45:O47"/>
    <mergeCell ref="F46:G46"/>
    <mergeCell ref="L46:M46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60:B64"/>
    <mergeCell ref="C60:C64"/>
    <mergeCell ref="D60:O60"/>
    <mergeCell ref="D61:O61"/>
    <mergeCell ref="D62:I62"/>
    <mergeCell ref="J62:O62"/>
    <mergeCell ref="D63:D64"/>
    <mergeCell ref="E63:E64"/>
    <mergeCell ref="F63:G63"/>
    <mergeCell ref="H63:H64"/>
    <mergeCell ref="I63:I64"/>
    <mergeCell ref="J63:J64"/>
    <mergeCell ref="K63:K64"/>
    <mergeCell ref="L63:M63"/>
    <mergeCell ref="N63:N64"/>
    <mergeCell ref="O63:O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7:D77"/>
    <mergeCell ref="A78:O78"/>
    <mergeCell ref="A79:O79"/>
    <mergeCell ref="A80:O80"/>
    <mergeCell ref="A81:O81"/>
    <mergeCell ref="A82:O82"/>
    <mergeCell ref="A83:O83"/>
    <mergeCell ref="A84:O84"/>
    <mergeCell ref="A85:O85"/>
    <mergeCell ref="A86:O86"/>
    <mergeCell ref="A87:O87"/>
    <mergeCell ref="A88:O88"/>
    <mergeCell ref="A89:O89"/>
    <mergeCell ref="A90:O90"/>
    <mergeCell ref="A91:O91"/>
    <mergeCell ref="A92:O92"/>
    <mergeCell ref="A93:O93"/>
    <mergeCell ref="A95:P95"/>
    <mergeCell ref="A97:C98"/>
    <mergeCell ref="D97:D98"/>
    <mergeCell ref="E97:G97"/>
    <mergeCell ref="H97:H98"/>
    <mergeCell ref="I97:I98"/>
    <mergeCell ref="A99:C99"/>
    <mergeCell ref="A100:C100"/>
    <mergeCell ref="A110:C110"/>
    <mergeCell ref="A112:D112"/>
    <mergeCell ref="A113:N113"/>
    <mergeCell ref="A114:N114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</mergeCells>
  <hyperlinks>
    <hyperlink ref="P27" location="Par1991" display="ОМС18" xr:uid="{00000000-0004-0000-0500-000000000000}"/>
    <hyperlink ref="Q27" location="Par1992" display="за счет средств от принося-щей доход деятель-ности19" xr:uid="{00000000-0004-0000-0500-000001000000}"/>
  </hyperlinks>
  <pageMargins left="0.78740157480314954" right="0.78740157480314954" top="0.98425196850393704" bottom="0.98425196850393704" header="0.19685039370078738" footer="0.51181102362204722"/>
  <pageSetup paperSize="9" scale="74" orientation="landscape" horizontalDpi="300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80"/>
  <sheetViews>
    <sheetView view="pageBreakPreview" zoomScale="55" workbookViewId="0">
      <selection activeCell="L14" sqref="L14:L17"/>
    </sheetView>
  </sheetViews>
  <sheetFormatPr defaultColWidth="9.140625" defaultRowHeight="12.75" x14ac:dyDescent="0.2"/>
  <cols>
    <col min="1" max="1" width="9.140625" style="19"/>
    <col min="2" max="2" width="11.28515625" style="19" customWidth="1"/>
    <col min="3" max="3" width="17.28515625" style="19" customWidth="1"/>
    <col min="4" max="4" width="12.42578125" style="19" customWidth="1"/>
    <col min="5" max="5" width="20.28515625" style="19" customWidth="1"/>
    <col min="6" max="6" width="14.140625" style="19" customWidth="1"/>
    <col min="7" max="7" width="13.7109375" style="19" customWidth="1"/>
    <col min="8" max="8" width="17.42578125" style="19" customWidth="1"/>
    <col min="9" max="9" width="15" style="19" customWidth="1"/>
    <col min="10" max="10" width="15.5703125" style="19" customWidth="1"/>
    <col min="11" max="11" width="27.140625" style="19" customWidth="1"/>
    <col min="12" max="12" width="14.7109375" style="19" customWidth="1"/>
    <col min="13" max="13" width="14.85546875" style="19" customWidth="1"/>
    <col min="14" max="15" width="14.28515625" style="19" customWidth="1"/>
    <col min="16" max="16" width="13.5703125" style="19" customWidth="1"/>
    <col min="17" max="17" width="13.28515625" style="19" customWidth="1"/>
    <col min="18" max="22" width="9.140625" style="19"/>
    <col min="23" max="23" width="12.140625" style="19" customWidth="1"/>
    <col min="24" max="16384" width="9.140625" style="19"/>
  </cols>
  <sheetData>
    <row r="1" spans="1:23" ht="15.75" x14ac:dyDescent="0.25">
      <c r="A1" s="359" t="s">
        <v>490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60"/>
      <c r="T1" s="360"/>
      <c r="U1" s="360"/>
      <c r="V1" s="360"/>
      <c r="W1" s="360"/>
    </row>
    <row r="2" spans="1:2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23" x14ac:dyDescent="0.2">
      <c r="A3" s="361" t="s">
        <v>6</v>
      </c>
      <c r="B3" s="361"/>
      <c r="C3" s="361"/>
      <c r="D3" s="361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3" x14ac:dyDescent="0.2">
      <c r="D4" s="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23" x14ac:dyDescent="0.2">
      <c r="A5" s="66"/>
      <c r="B5" s="66"/>
      <c r="C5" s="66"/>
      <c r="D5" s="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23" x14ac:dyDescent="0.2">
      <c r="A6" s="362" t="s">
        <v>491</v>
      </c>
      <c r="B6" s="362"/>
      <c r="C6" s="362"/>
      <c r="D6" s="362"/>
      <c r="E6" s="362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23" x14ac:dyDescent="0.2">
      <c r="A7" s="362" t="s">
        <v>492</v>
      </c>
      <c r="B7" s="362"/>
      <c r="C7" s="362"/>
      <c r="D7" s="362"/>
      <c r="E7" s="362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23" x14ac:dyDescent="0.2">
      <c r="A8" s="362" t="s">
        <v>493</v>
      </c>
      <c r="B8" s="363"/>
      <c r="C8" s="363"/>
      <c r="D8" s="363"/>
      <c r="E8" s="363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23" x14ac:dyDescent="0.2">
      <c r="A9" s="1" t="s">
        <v>13</v>
      </c>
      <c r="D9" s="4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23" x14ac:dyDescent="0.2">
      <c r="D10" s="4"/>
    </row>
    <row r="11" spans="1:23" x14ac:dyDescent="0.2">
      <c r="A11" s="302" t="s">
        <v>494</v>
      </c>
      <c r="B11" s="302"/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</row>
    <row r="12" spans="1:23" x14ac:dyDescent="0.2">
      <c r="A12" s="302" t="s">
        <v>495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</row>
    <row r="13" spans="1:23" x14ac:dyDescent="0.2">
      <c r="D13" s="1"/>
    </row>
    <row r="14" spans="1:23" s="67" customFormat="1" ht="43.5" customHeight="1" x14ac:dyDescent="0.25">
      <c r="A14" s="112" t="s">
        <v>496</v>
      </c>
      <c r="B14" s="112"/>
      <c r="C14" s="112" t="s">
        <v>497</v>
      </c>
      <c r="D14" s="112" t="s">
        <v>498</v>
      </c>
      <c r="E14" s="112" t="s">
        <v>499</v>
      </c>
      <c r="F14" s="112" t="s">
        <v>500</v>
      </c>
      <c r="G14" s="112" t="s">
        <v>501</v>
      </c>
      <c r="H14" s="112" t="s">
        <v>502</v>
      </c>
      <c r="I14" s="112" t="s">
        <v>503</v>
      </c>
      <c r="J14" s="112" t="s">
        <v>504</v>
      </c>
      <c r="K14" s="112" t="s">
        <v>505</v>
      </c>
      <c r="L14" s="112" t="s">
        <v>506</v>
      </c>
      <c r="M14" s="112" t="s">
        <v>507</v>
      </c>
      <c r="N14" s="112"/>
      <c r="O14" s="112" t="s">
        <v>250</v>
      </c>
      <c r="P14" s="112" t="s">
        <v>508</v>
      </c>
      <c r="Q14" s="112"/>
      <c r="R14" s="112"/>
      <c r="S14" s="112"/>
      <c r="T14" s="112" t="s">
        <v>509</v>
      </c>
      <c r="U14" s="112"/>
      <c r="V14" s="112"/>
      <c r="W14" s="112"/>
    </row>
    <row r="15" spans="1:23" s="67" customFormat="1" x14ac:dyDescent="0.2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 t="s">
        <v>55</v>
      </c>
      <c r="N15" s="112" t="s">
        <v>260</v>
      </c>
      <c r="O15" s="112"/>
      <c r="P15" s="112" t="s">
        <v>256</v>
      </c>
      <c r="Q15" s="112" t="s">
        <v>180</v>
      </c>
      <c r="R15" s="112"/>
      <c r="S15" s="112"/>
      <c r="T15" s="112" t="s">
        <v>256</v>
      </c>
      <c r="U15" s="112" t="s">
        <v>180</v>
      </c>
      <c r="V15" s="112"/>
      <c r="W15" s="112"/>
    </row>
    <row r="16" spans="1:23" s="67" customFormat="1" ht="44.25" customHeight="1" x14ac:dyDescent="0.25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 t="s">
        <v>510</v>
      </c>
      <c r="R16" s="112"/>
      <c r="S16" s="112" t="s">
        <v>511</v>
      </c>
      <c r="T16" s="112"/>
      <c r="U16" s="112" t="s">
        <v>512</v>
      </c>
      <c r="V16" s="112" t="s">
        <v>513</v>
      </c>
      <c r="W16" s="112" t="s">
        <v>514</v>
      </c>
    </row>
    <row r="17" spans="1:23" s="67" customFormat="1" ht="69.75" customHeight="1" x14ac:dyDescent="0.25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2" t="s">
        <v>515</v>
      </c>
      <c r="R17" s="12" t="s">
        <v>516</v>
      </c>
      <c r="S17" s="112"/>
      <c r="T17" s="112"/>
      <c r="U17" s="112"/>
      <c r="V17" s="112"/>
      <c r="W17" s="112"/>
    </row>
    <row r="18" spans="1:23" x14ac:dyDescent="0.2">
      <c r="A18" s="115">
        <v>1</v>
      </c>
      <c r="B18" s="115"/>
      <c r="C18" s="13">
        <v>2</v>
      </c>
      <c r="D18" s="13">
        <v>3</v>
      </c>
      <c r="E18" s="13">
        <v>4</v>
      </c>
      <c r="F18" s="13">
        <v>5</v>
      </c>
      <c r="G18" s="13">
        <v>6</v>
      </c>
      <c r="H18" s="13">
        <v>7</v>
      </c>
      <c r="I18" s="13">
        <v>8</v>
      </c>
      <c r="J18" s="13">
        <v>9</v>
      </c>
      <c r="K18" s="13">
        <v>10</v>
      </c>
      <c r="L18" s="13">
        <v>11</v>
      </c>
      <c r="M18" s="13">
        <v>12</v>
      </c>
      <c r="N18" s="13">
        <v>13</v>
      </c>
      <c r="O18" s="13">
        <v>14</v>
      </c>
      <c r="P18" s="13">
        <v>15</v>
      </c>
      <c r="Q18" s="13">
        <v>16</v>
      </c>
      <c r="R18" s="13">
        <v>17</v>
      </c>
      <c r="S18" s="13">
        <v>18</v>
      </c>
      <c r="T18" s="13">
        <v>19</v>
      </c>
      <c r="U18" s="13">
        <v>20</v>
      </c>
      <c r="V18" s="13">
        <v>21</v>
      </c>
      <c r="W18" s="13">
        <v>22</v>
      </c>
    </row>
    <row r="19" spans="1:23" ht="33" customHeight="1" x14ac:dyDescent="0.2">
      <c r="A19" s="333" t="s">
        <v>517</v>
      </c>
      <c r="B19" s="333"/>
      <c r="C19" s="13" t="s">
        <v>279</v>
      </c>
      <c r="D19" s="13" t="s">
        <v>163</v>
      </c>
      <c r="E19" s="13" t="s">
        <v>279</v>
      </c>
      <c r="F19" s="13" t="s">
        <v>279</v>
      </c>
      <c r="G19" s="13"/>
      <c r="H19" s="13" t="s">
        <v>163</v>
      </c>
      <c r="I19" s="13" t="s">
        <v>163</v>
      </c>
      <c r="J19" s="13" t="s">
        <v>163</v>
      </c>
      <c r="K19" s="13" t="s">
        <v>163</v>
      </c>
      <c r="L19" s="13" t="s">
        <v>279</v>
      </c>
      <c r="M19" s="13" t="s">
        <v>518</v>
      </c>
      <c r="N19" s="68" t="s">
        <v>519</v>
      </c>
      <c r="O19" s="13">
        <v>1000</v>
      </c>
      <c r="P19" s="40">
        <f>SUM(P21:P29)</f>
        <v>2901.2999999999997</v>
      </c>
      <c r="Q19" s="40">
        <f>SUM(Q21:Q29)</f>
        <v>2901.2999999999997</v>
      </c>
      <c r="R19" s="69" t="e">
        <f ca="1">+R19:RR19:R29</f>
        <v>#VALUE!</v>
      </c>
      <c r="S19" s="14"/>
      <c r="T19" s="14"/>
      <c r="U19" s="14"/>
      <c r="V19" s="14"/>
      <c r="W19" s="14"/>
    </row>
    <row r="20" spans="1:23" x14ac:dyDescent="0.2">
      <c r="A20" s="333" t="s">
        <v>180</v>
      </c>
      <c r="B20" s="33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3" t="s">
        <v>518</v>
      </c>
      <c r="N20" s="68" t="s">
        <v>519</v>
      </c>
      <c r="O20" s="13">
        <v>1001</v>
      </c>
      <c r="P20" s="14"/>
      <c r="Q20" s="14"/>
      <c r="R20" s="69"/>
      <c r="S20" s="14"/>
      <c r="T20" s="14"/>
      <c r="U20" s="14"/>
      <c r="V20" s="14"/>
      <c r="W20" s="14"/>
    </row>
    <row r="21" spans="1:23" s="70" customFormat="1" ht="144" customHeight="1" x14ac:dyDescent="0.2">
      <c r="A21" s="356" t="s">
        <v>520</v>
      </c>
      <c r="B21" s="357"/>
      <c r="C21" s="71" t="s">
        <v>521</v>
      </c>
      <c r="D21" s="71" t="s">
        <v>522</v>
      </c>
      <c r="E21" s="71" t="s">
        <v>523</v>
      </c>
      <c r="F21" s="72" t="s">
        <v>524</v>
      </c>
      <c r="G21" s="13"/>
      <c r="H21" s="73">
        <v>251</v>
      </c>
      <c r="I21" s="74">
        <v>122960.13</v>
      </c>
      <c r="J21" s="75"/>
      <c r="K21" s="71" t="s">
        <v>525</v>
      </c>
      <c r="L21" s="73">
        <v>1983</v>
      </c>
      <c r="M21" s="13" t="s">
        <v>518</v>
      </c>
      <c r="N21" s="68"/>
      <c r="O21" s="13">
        <v>1002</v>
      </c>
      <c r="P21" s="13">
        <v>251</v>
      </c>
      <c r="Q21" s="13">
        <v>251</v>
      </c>
      <c r="R21" s="69"/>
      <c r="S21" s="13"/>
      <c r="T21" s="13"/>
      <c r="U21" s="13"/>
      <c r="V21" s="13"/>
      <c r="W21" s="13"/>
    </row>
    <row r="22" spans="1:23" s="70" customFormat="1" ht="144" customHeight="1" x14ac:dyDescent="0.2">
      <c r="A22" s="356" t="s">
        <v>526</v>
      </c>
      <c r="B22" s="357"/>
      <c r="C22" s="71" t="s">
        <v>527</v>
      </c>
      <c r="D22" s="71" t="s">
        <v>528</v>
      </c>
      <c r="E22" s="71" t="s">
        <v>529</v>
      </c>
      <c r="F22" s="72" t="s">
        <v>524</v>
      </c>
      <c r="G22" s="13"/>
      <c r="H22" s="73">
        <v>89.7</v>
      </c>
      <c r="I22" s="74">
        <v>171225.37</v>
      </c>
      <c r="J22" s="76">
        <v>36566.160000000003</v>
      </c>
      <c r="K22" s="71" t="s">
        <v>530</v>
      </c>
      <c r="L22" s="73">
        <v>1960</v>
      </c>
      <c r="M22" s="13" t="s">
        <v>518</v>
      </c>
      <c r="N22" s="68"/>
      <c r="O22" s="13">
        <v>1003</v>
      </c>
      <c r="P22" s="13">
        <v>89.7</v>
      </c>
      <c r="Q22" s="13">
        <v>89.7</v>
      </c>
      <c r="R22" s="69"/>
      <c r="S22" s="13"/>
      <c r="T22" s="13"/>
      <c r="U22" s="13"/>
      <c r="V22" s="13"/>
      <c r="W22" s="13"/>
    </row>
    <row r="23" spans="1:23" s="70" customFormat="1" ht="144" customHeight="1" x14ac:dyDescent="0.2">
      <c r="A23" s="356" t="s">
        <v>531</v>
      </c>
      <c r="B23" s="357"/>
      <c r="C23" s="71" t="s">
        <v>532</v>
      </c>
      <c r="D23" s="71" t="s">
        <v>533</v>
      </c>
      <c r="E23" s="71" t="s">
        <v>534</v>
      </c>
      <c r="F23" s="72" t="s">
        <v>524</v>
      </c>
      <c r="G23" s="13"/>
      <c r="H23" s="73">
        <v>381.5</v>
      </c>
      <c r="I23" s="74">
        <v>764692.13</v>
      </c>
      <c r="J23" s="76">
        <v>178264.26</v>
      </c>
      <c r="K23" s="71" t="s">
        <v>535</v>
      </c>
      <c r="L23" s="73">
        <v>1960</v>
      </c>
      <c r="M23" s="13" t="s">
        <v>518</v>
      </c>
      <c r="N23" s="68"/>
      <c r="O23" s="13">
        <v>1004</v>
      </c>
      <c r="P23" s="13">
        <v>381.5</v>
      </c>
      <c r="Q23" s="13">
        <v>381.5</v>
      </c>
      <c r="R23" s="69"/>
      <c r="S23" s="13"/>
      <c r="T23" s="13"/>
      <c r="U23" s="13"/>
      <c r="V23" s="13"/>
      <c r="W23" s="13"/>
    </row>
    <row r="24" spans="1:23" s="70" customFormat="1" ht="144" customHeight="1" x14ac:dyDescent="0.2">
      <c r="A24" s="356" t="s">
        <v>536</v>
      </c>
      <c r="B24" s="357"/>
      <c r="C24" s="71" t="s">
        <v>537</v>
      </c>
      <c r="D24" s="71" t="s">
        <v>538</v>
      </c>
      <c r="E24" s="71" t="s">
        <v>539</v>
      </c>
      <c r="F24" s="72" t="s">
        <v>524</v>
      </c>
      <c r="G24" s="13"/>
      <c r="H24" s="73">
        <v>124.7</v>
      </c>
      <c r="I24" s="74">
        <v>249994.42</v>
      </c>
      <c r="J24" s="76">
        <v>4750.45</v>
      </c>
      <c r="K24" s="73" t="s">
        <v>540</v>
      </c>
      <c r="L24" s="73">
        <v>1962</v>
      </c>
      <c r="M24" s="13" t="s">
        <v>518</v>
      </c>
      <c r="N24" s="68"/>
      <c r="O24" s="13">
        <v>1005</v>
      </c>
      <c r="P24" s="13">
        <v>124.7</v>
      </c>
      <c r="Q24" s="13">
        <v>124.7</v>
      </c>
      <c r="R24" s="69"/>
      <c r="S24" s="13"/>
      <c r="T24" s="13"/>
      <c r="U24" s="13"/>
      <c r="V24" s="13"/>
      <c r="W24" s="13"/>
    </row>
    <row r="25" spans="1:23" s="70" customFormat="1" ht="144" customHeight="1" x14ac:dyDescent="0.2">
      <c r="A25" s="356" t="s">
        <v>541</v>
      </c>
      <c r="B25" s="357"/>
      <c r="C25" s="71" t="s">
        <v>542</v>
      </c>
      <c r="D25" s="71" t="s">
        <v>543</v>
      </c>
      <c r="E25" s="71" t="s">
        <v>544</v>
      </c>
      <c r="F25" s="72" t="s">
        <v>524</v>
      </c>
      <c r="G25" s="13"/>
      <c r="H25" s="73">
        <v>1183.7</v>
      </c>
      <c r="I25" s="74">
        <v>532557</v>
      </c>
      <c r="J25" s="76">
        <v>213518.56</v>
      </c>
      <c r="K25" s="71" t="s">
        <v>545</v>
      </c>
      <c r="L25" s="73">
        <v>1980</v>
      </c>
      <c r="M25" s="13" t="s">
        <v>518</v>
      </c>
      <c r="N25" s="68"/>
      <c r="O25" s="13">
        <v>1006</v>
      </c>
      <c r="P25" s="13">
        <v>1183.7</v>
      </c>
      <c r="Q25" s="13">
        <v>1183.7</v>
      </c>
      <c r="R25" s="69"/>
      <c r="S25" s="13"/>
      <c r="T25" s="13"/>
      <c r="U25" s="13"/>
      <c r="V25" s="13"/>
      <c r="W25" s="13"/>
    </row>
    <row r="26" spans="1:23" s="70" customFormat="1" ht="144" customHeight="1" x14ac:dyDescent="0.2">
      <c r="A26" s="356" t="s">
        <v>546</v>
      </c>
      <c r="B26" s="357"/>
      <c r="C26" s="71" t="s">
        <v>547</v>
      </c>
      <c r="D26" s="71" t="s">
        <v>548</v>
      </c>
      <c r="E26" s="71" t="s">
        <v>549</v>
      </c>
      <c r="F26" s="72" t="s">
        <v>524</v>
      </c>
      <c r="G26" s="13"/>
      <c r="H26" s="73">
        <v>252.3</v>
      </c>
      <c r="I26" s="74">
        <v>715867</v>
      </c>
      <c r="J26" s="76">
        <v>643546.88</v>
      </c>
      <c r="K26" s="71" t="s">
        <v>550</v>
      </c>
      <c r="L26" s="73">
        <v>1988</v>
      </c>
      <c r="M26" s="13" t="s">
        <v>518</v>
      </c>
      <c r="N26" s="68"/>
      <c r="O26" s="13">
        <v>1007</v>
      </c>
      <c r="P26" s="13">
        <v>252.3</v>
      </c>
      <c r="Q26" s="13">
        <v>252.3</v>
      </c>
      <c r="R26" s="69"/>
      <c r="S26" s="13"/>
      <c r="T26" s="13"/>
      <c r="U26" s="13"/>
      <c r="V26" s="13"/>
      <c r="W26" s="13"/>
    </row>
    <row r="27" spans="1:23" s="70" customFormat="1" ht="144" customHeight="1" x14ac:dyDescent="0.2">
      <c r="A27" s="356" t="s">
        <v>551</v>
      </c>
      <c r="B27" s="357"/>
      <c r="C27" s="71" t="s">
        <v>552</v>
      </c>
      <c r="D27" s="71" t="s">
        <v>553</v>
      </c>
      <c r="E27" s="71" t="s">
        <v>554</v>
      </c>
      <c r="F27" s="72" t="s">
        <v>524</v>
      </c>
      <c r="G27" s="13"/>
      <c r="H27" s="73">
        <v>257.7</v>
      </c>
      <c r="I27" s="74">
        <v>1325000</v>
      </c>
      <c r="J27" s="76">
        <v>1192208.27</v>
      </c>
      <c r="K27" s="71" t="s">
        <v>555</v>
      </c>
      <c r="L27" s="73">
        <v>1988</v>
      </c>
      <c r="M27" s="13" t="s">
        <v>518</v>
      </c>
      <c r="N27" s="68"/>
      <c r="O27" s="13">
        <v>1008</v>
      </c>
      <c r="P27" s="13">
        <v>257.7</v>
      </c>
      <c r="Q27" s="13">
        <v>257.7</v>
      </c>
      <c r="R27" s="69"/>
      <c r="S27" s="13"/>
      <c r="T27" s="13"/>
      <c r="U27" s="13"/>
      <c r="V27" s="13"/>
      <c r="W27" s="13"/>
    </row>
    <row r="28" spans="1:23" s="70" customFormat="1" ht="144" customHeight="1" x14ac:dyDescent="0.2">
      <c r="A28" s="356" t="s">
        <v>556</v>
      </c>
      <c r="B28" s="357"/>
      <c r="C28" s="71" t="s">
        <v>557</v>
      </c>
      <c r="D28" s="71" t="s">
        <v>558</v>
      </c>
      <c r="E28" s="71" t="s">
        <v>559</v>
      </c>
      <c r="F28" s="72" t="s">
        <v>524</v>
      </c>
      <c r="G28" s="13"/>
      <c r="H28" s="73">
        <v>205.5</v>
      </c>
      <c r="I28" s="74">
        <v>25819.33</v>
      </c>
      <c r="J28" s="75"/>
      <c r="K28" s="71" t="s">
        <v>560</v>
      </c>
      <c r="L28" s="73">
        <v>1959</v>
      </c>
      <c r="M28" s="13" t="s">
        <v>518</v>
      </c>
      <c r="N28" s="68"/>
      <c r="O28" s="13">
        <v>1009</v>
      </c>
      <c r="P28" s="13">
        <v>205.5</v>
      </c>
      <c r="Q28" s="13">
        <v>205.5</v>
      </c>
      <c r="R28" s="69"/>
      <c r="S28" s="13"/>
      <c r="T28" s="13"/>
      <c r="U28" s="13"/>
      <c r="V28" s="13"/>
      <c r="W28" s="13"/>
    </row>
    <row r="29" spans="1:23" s="70" customFormat="1" ht="144" customHeight="1" x14ac:dyDescent="0.2">
      <c r="A29" s="351" t="s">
        <v>561</v>
      </c>
      <c r="B29" s="358"/>
      <c r="C29" s="13" t="s">
        <v>562</v>
      </c>
      <c r="D29" s="13" t="s">
        <v>563</v>
      </c>
      <c r="E29" s="13" t="s">
        <v>564</v>
      </c>
      <c r="F29" s="72" t="s">
        <v>524</v>
      </c>
      <c r="G29" s="13"/>
      <c r="H29" s="13">
        <v>155.19999999999999</v>
      </c>
      <c r="I29" s="40">
        <v>229369.21</v>
      </c>
      <c r="J29" s="75"/>
      <c r="K29" s="13" t="s">
        <v>565</v>
      </c>
      <c r="L29" s="13">
        <v>1974</v>
      </c>
      <c r="M29" s="13" t="s">
        <v>518</v>
      </c>
      <c r="N29" s="68" t="s">
        <v>519</v>
      </c>
      <c r="O29" s="13">
        <v>1010</v>
      </c>
      <c r="P29" s="13">
        <v>155.19999999999999</v>
      </c>
      <c r="Q29" s="13">
        <v>155.19999999999999</v>
      </c>
      <c r="R29" s="69"/>
      <c r="S29" s="13"/>
      <c r="T29" s="13"/>
      <c r="U29" s="13"/>
      <c r="V29" s="13"/>
      <c r="W29" s="13"/>
    </row>
    <row r="30" spans="1:23" ht="29.25" customHeight="1" x14ac:dyDescent="0.2">
      <c r="A30" s="333" t="s">
        <v>566</v>
      </c>
      <c r="B30" s="333"/>
      <c r="C30" s="13" t="s">
        <v>279</v>
      </c>
      <c r="D30" s="13" t="s">
        <v>163</v>
      </c>
      <c r="E30" s="13" t="s">
        <v>279</v>
      </c>
      <c r="F30" s="13" t="s">
        <v>279</v>
      </c>
      <c r="G30" s="13"/>
      <c r="H30" s="13"/>
      <c r="I30" s="13"/>
      <c r="J30" s="13"/>
      <c r="K30" s="13" t="s">
        <v>163</v>
      </c>
      <c r="L30" s="13" t="s">
        <v>279</v>
      </c>
      <c r="M30" s="13" t="s">
        <v>567</v>
      </c>
      <c r="N30" s="68" t="s">
        <v>568</v>
      </c>
      <c r="O30" s="13">
        <v>2000</v>
      </c>
      <c r="P30" s="14"/>
      <c r="Q30" s="14"/>
      <c r="R30" s="14"/>
      <c r="S30" s="14"/>
      <c r="T30" s="14"/>
      <c r="U30" s="14"/>
      <c r="V30" s="14"/>
      <c r="W30" s="14"/>
    </row>
    <row r="31" spans="1:23" x14ac:dyDescent="0.2">
      <c r="A31" s="333" t="s">
        <v>180</v>
      </c>
      <c r="B31" s="33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3" t="s">
        <v>567</v>
      </c>
      <c r="N31" s="68" t="s">
        <v>568</v>
      </c>
      <c r="O31" s="13">
        <v>2001</v>
      </c>
      <c r="P31" s="14"/>
      <c r="Q31" s="14"/>
      <c r="R31" s="14"/>
      <c r="S31" s="14"/>
      <c r="T31" s="14"/>
      <c r="U31" s="14"/>
      <c r="V31" s="14"/>
      <c r="W31" s="14"/>
    </row>
    <row r="32" spans="1:23" x14ac:dyDescent="0.2">
      <c r="A32" s="349"/>
      <c r="B32" s="349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3" t="s">
        <v>567</v>
      </c>
      <c r="N32" s="68" t="s">
        <v>568</v>
      </c>
      <c r="O32" s="14"/>
      <c r="P32" s="14"/>
      <c r="Q32" s="14"/>
      <c r="R32" s="14"/>
      <c r="S32" s="14"/>
      <c r="T32" s="14"/>
      <c r="U32" s="14"/>
      <c r="V32" s="14"/>
      <c r="W32" s="14"/>
    </row>
    <row r="33" spans="1:23" ht="42.75" customHeight="1" x14ac:dyDescent="0.2">
      <c r="A33" s="333" t="s">
        <v>569</v>
      </c>
      <c r="B33" s="333"/>
      <c r="C33" s="13" t="s">
        <v>279</v>
      </c>
      <c r="D33" s="13" t="s">
        <v>163</v>
      </c>
      <c r="E33" s="13" t="s">
        <v>279</v>
      </c>
      <c r="F33" s="13" t="s">
        <v>279</v>
      </c>
      <c r="G33" s="13"/>
      <c r="H33" s="13" t="s">
        <v>163</v>
      </c>
      <c r="I33" s="13" t="s">
        <v>163</v>
      </c>
      <c r="J33" s="13" t="s">
        <v>163</v>
      </c>
      <c r="K33" s="13" t="s">
        <v>163</v>
      </c>
      <c r="L33" s="13" t="s">
        <v>279</v>
      </c>
      <c r="M33" s="13" t="s">
        <v>570</v>
      </c>
      <c r="N33" s="68" t="s">
        <v>571</v>
      </c>
      <c r="O33" s="13">
        <v>3000</v>
      </c>
      <c r="P33" s="14"/>
      <c r="Q33" s="14"/>
      <c r="R33" s="14"/>
      <c r="S33" s="14"/>
      <c r="T33" s="14"/>
      <c r="U33" s="14"/>
      <c r="V33" s="14"/>
      <c r="W33" s="14"/>
    </row>
    <row r="34" spans="1:23" x14ac:dyDescent="0.2">
      <c r="A34" s="333" t="s">
        <v>180</v>
      </c>
      <c r="B34" s="333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3" t="s">
        <v>570</v>
      </c>
      <c r="N34" s="68" t="s">
        <v>571</v>
      </c>
      <c r="O34" s="13">
        <v>3001</v>
      </c>
      <c r="P34" s="14"/>
      <c r="Q34" s="14"/>
      <c r="R34" s="14"/>
      <c r="S34" s="14"/>
      <c r="T34" s="14"/>
      <c r="U34" s="14"/>
      <c r="V34" s="14"/>
      <c r="W34" s="14"/>
    </row>
    <row r="35" spans="1:23" x14ac:dyDescent="0.2">
      <c r="A35" s="349"/>
      <c r="B35" s="34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3" t="s">
        <v>570</v>
      </c>
      <c r="N35" s="68" t="s">
        <v>571</v>
      </c>
      <c r="O35" s="14"/>
      <c r="P35" s="14"/>
      <c r="Q35" s="14"/>
      <c r="R35" s="14"/>
      <c r="S35" s="14"/>
      <c r="T35" s="14"/>
      <c r="U35" s="14"/>
      <c r="V35" s="14"/>
      <c r="W35" s="14"/>
    </row>
    <row r="36" spans="1:23" ht="42" customHeight="1" x14ac:dyDescent="0.2">
      <c r="A36" s="333" t="s">
        <v>572</v>
      </c>
      <c r="B36" s="333"/>
      <c r="C36" s="13" t="s">
        <v>279</v>
      </c>
      <c r="D36" s="13" t="s">
        <v>163</v>
      </c>
      <c r="E36" s="13" t="s">
        <v>279</v>
      </c>
      <c r="F36" s="13" t="s">
        <v>279</v>
      </c>
      <c r="G36" s="13"/>
      <c r="H36" s="13" t="s">
        <v>163</v>
      </c>
      <c r="I36" s="13" t="s">
        <v>163</v>
      </c>
      <c r="J36" s="13" t="s">
        <v>163</v>
      </c>
      <c r="K36" s="13" t="s">
        <v>163</v>
      </c>
      <c r="L36" s="13" t="s">
        <v>279</v>
      </c>
      <c r="M36" s="13" t="s">
        <v>567</v>
      </c>
      <c r="N36" s="68" t="s">
        <v>568</v>
      </c>
      <c r="O36" s="13">
        <v>4000</v>
      </c>
      <c r="P36" s="14"/>
      <c r="Q36" s="14"/>
      <c r="R36" s="14"/>
      <c r="S36" s="14"/>
      <c r="T36" s="14"/>
      <c r="U36" s="14"/>
      <c r="V36" s="14"/>
      <c r="W36" s="14"/>
    </row>
    <row r="37" spans="1:23" x14ac:dyDescent="0.2">
      <c r="A37" s="333" t="s">
        <v>180</v>
      </c>
      <c r="B37" s="33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3" t="s">
        <v>567</v>
      </c>
      <c r="N37" s="68" t="s">
        <v>568</v>
      </c>
      <c r="O37" s="13">
        <v>4001</v>
      </c>
      <c r="P37" s="14"/>
      <c r="Q37" s="14"/>
      <c r="R37" s="14"/>
      <c r="S37" s="14"/>
      <c r="T37" s="14"/>
      <c r="U37" s="14"/>
      <c r="V37" s="14"/>
      <c r="W37" s="14"/>
    </row>
    <row r="38" spans="1:23" x14ac:dyDescent="0.2">
      <c r="A38" s="349"/>
      <c r="B38" s="34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3" t="s">
        <v>567</v>
      </c>
      <c r="N38" s="68" t="s">
        <v>568</v>
      </c>
      <c r="O38" s="14"/>
      <c r="P38" s="14"/>
      <c r="Q38" s="14"/>
      <c r="R38" s="14"/>
      <c r="S38" s="14"/>
      <c r="T38" s="14"/>
      <c r="U38" s="14"/>
      <c r="V38" s="14"/>
      <c r="W38" s="14"/>
    </row>
    <row r="39" spans="1:23" ht="41.25" customHeight="1" x14ac:dyDescent="0.2">
      <c r="A39" s="333" t="s">
        <v>573</v>
      </c>
      <c r="B39" s="333"/>
      <c r="C39" s="13" t="s">
        <v>279</v>
      </c>
      <c r="D39" s="13" t="s">
        <v>163</v>
      </c>
      <c r="E39" s="13" t="s">
        <v>279</v>
      </c>
      <c r="F39" s="13" t="s">
        <v>279</v>
      </c>
      <c r="G39" s="13"/>
      <c r="H39" s="13" t="s">
        <v>163</v>
      </c>
      <c r="I39" s="13" t="s">
        <v>163</v>
      </c>
      <c r="J39" s="13" t="s">
        <v>163</v>
      </c>
      <c r="K39" s="13" t="s">
        <v>163</v>
      </c>
      <c r="L39" s="13" t="s">
        <v>279</v>
      </c>
      <c r="M39" s="13" t="s">
        <v>574</v>
      </c>
      <c r="N39" s="68" t="s">
        <v>575</v>
      </c>
      <c r="O39" s="13">
        <v>5000</v>
      </c>
      <c r="P39" s="14"/>
      <c r="Q39" s="14"/>
      <c r="R39" s="14"/>
      <c r="S39" s="14"/>
      <c r="T39" s="14"/>
      <c r="U39" s="14"/>
      <c r="V39" s="14"/>
      <c r="W39" s="14"/>
    </row>
    <row r="40" spans="1:23" x14ac:dyDescent="0.2">
      <c r="A40" s="333" t="s">
        <v>180</v>
      </c>
      <c r="B40" s="33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3" t="s">
        <v>574</v>
      </c>
      <c r="N40" s="68" t="s">
        <v>575</v>
      </c>
      <c r="O40" s="13">
        <v>5001</v>
      </c>
      <c r="P40" s="14"/>
      <c r="Q40" s="14"/>
      <c r="R40" s="14"/>
      <c r="S40" s="14"/>
      <c r="T40" s="14"/>
      <c r="U40" s="14"/>
      <c r="V40" s="14"/>
      <c r="W40" s="14"/>
    </row>
    <row r="41" spans="1:23" x14ac:dyDescent="0.2">
      <c r="A41" s="355"/>
      <c r="B41" s="355"/>
      <c r="C41" s="78"/>
      <c r="D41" s="14"/>
      <c r="E41" s="14"/>
      <c r="F41" s="14"/>
      <c r="G41" s="14"/>
      <c r="H41" s="14"/>
      <c r="I41" s="14"/>
      <c r="J41" s="14"/>
      <c r="K41" s="14"/>
      <c r="L41" s="14"/>
      <c r="M41" s="13" t="s">
        <v>574</v>
      </c>
      <c r="N41" s="68" t="s">
        <v>575</v>
      </c>
      <c r="O41" s="14"/>
      <c r="P41" s="14"/>
      <c r="Q41" s="14"/>
      <c r="R41" s="14"/>
      <c r="S41" s="14"/>
      <c r="T41" s="14"/>
      <c r="U41" s="14"/>
      <c r="V41" s="14"/>
      <c r="W41" s="14"/>
    </row>
    <row r="42" spans="1:23" x14ac:dyDescent="0.2">
      <c r="A42" s="300" t="s">
        <v>161</v>
      </c>
      <c r="B42" s="300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13">
        <v>9000</v>
      </c>
      <c r="O42" s="13" t="s">
        <v>163</v>
      </c>
      <c r="P42" s="13" t="s">
        <v>163</v>
      </c>
      <c r="Q42" s="13" t="s">
        <v>163</v>
      </c>
      <c r="R42" s="13" t="s">
        <v>163</v>
      </c>
      <c r="S42" s="13" t="s">
        <v>163</v>
      </c>
      <c r="T42" s="13" t="s">
        <v>163</v>
      </c>
      <c r="U42" s="13" t="s">
        <v>163</v>
      </c>
      <c r="V42" s="13" t="s">
        <v>163</v>
      </c>
      <c r="W42" s="13" t="s">
        <v>163</v>
      </c>
    </row>
    <row r="43" spans="1:23" x14ac:dyDescent="0.2">
      <c r="B43" s="4"/>
    </row>
    <row r="44" spans="1:23" x14ac:dyDescent="0.2">
      <c r="A44" s="112" t="s">
        <v>496</v>
      </c>
      <c r="B44" s="112"/>
      <c r="C44" s="112" t="s">
        <v>250</v>
      </c>
      <c r="D44" s="112" t="s">
        <v>576</v>
      </c>
      <c r="E44" s="112"/>
      <c r="F44" s="112"/>
      <c r="G44" s="112"/>
      <c r="H44" s="112" t="s">
        <v>577</v>
      </c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23" x14ac:dyDescent="0.2">
      <c r="A45" s="112"/>
      <c r="B45" s="112"/>
      <c r="C45" s="112"/>
      <c r="D45" s="112" t="s">
        <v>256</v>
      </c>
      <c r="E45" s="112" t="s">
        <v>179</v>
      </c>
      <c r="F45" s="112"/>
      <c r="G45" s="112"/>
      <c r="H45" s="112" t="s">
        <v>256</v>
      </c>
      <c r="I45" s="112" t="s">
        <v>179</v>
      </c>
      <c r="J45" s="112"/>
      <c r="K45" s="112"/>
      <c r="L45" s="112"/>
      <c r="M45" s="112"/>
      <c r="N45" s="112"/>
      <c r="O45" s="112"/>
      <c r="P45" s="112"/>
      <c r="Q45" s="112"/>
    </row>
    <row r="46" spans="1:23" ht="29.25" customHeight="1" x14ac:dyDescent="0.2">
      <c r="A46" s="112"/>
      <c r="B46" s="112"/>
      <c r="C46" s="112"/>
      <c r="D46" s="112"/>
      <c r="E46" s="112" t="s">
        <v>578</v>
      </c>
      <c r="F46" s="112" t="s">
        <v>579</v>
      </c>
      <c r="G46" s="112"/>
      <c r="H46" s="112"/>
      <c r="I46" s="112" t="s">
        <v>195</v>
      </c>
      <c r="J46" s="112"/>
      <c r="K46" s="112"/>
      <c r="L46" s="112" t="s">
        <v>580</v>
      </c>
      <c r="M46" s="112"/>
      <c r="N46" s="112"/>
      <c r="O46" s="112" t="s">
        <v>581</v>
      </c>
      <c r="P46" s="112"/>
      <c r="Q46" s="112"/>
    </row>
    <row r="47" spans="1:23" x14ac:dyDescent="0.2">
      <c r="A47" s="112"/>
      <c r="B47" s="112"/>
      <c r="C47" s="112"/>
      <c r="D47" s="112"/>
      <c r="E47" s="112"/>
      <c r="F47" s="112" t="s">
        <v>582</v>
      </c>
      <c r="G47" s="112" t="s">
        <v>583</v>
      </c>
      <c r="H47" s="112"/>
      <c r="I47" s="112" t="s">
        <v>256</v>
      </c>
      <c r="J47" s="112" t="s">
        <v>179</v>
      </c>
      <c r="K47" s="112"/>
      <c r="L47" s="112" t="s">
        <v>256</v>
      </c>
      <c r="M47" s="112" t="s">
        <v>179</v>
      </c>
      <c r="N47" s="112"/>
      <c r="O47" s="112" t="s">
        <v>256</v>
      </c>
      <c r="P47" s="112" t="s">
        <v>179</v>
      </c>
      <c r="Q47" s="112"/>
    </row>
    <row r="48" spans="1:23" ht="96" customHeight="1" x14ac:dyDescent="0.2">
      <c r="A48" s="112"/>
      <c r="B48" s="112"/>
      <c r="C48" s="112"/>
      <c r="D48" s="112"/>
      <c r="E48" s="112"/>
      <c r="F48" s="112"/>
      <c r="G48" s="112"/>
      <c r="H48" s="112"/>
      <c r="I48" s="112"/>
      <c r="J48" s="12" t="s">
        <v>584</v>
      </c>
      <c r="K48" s="12" t="s">
        <v>585</v>
      </c>
      <c r="L48" s="112"/>
      <c r="M48" s="12" t="s">
        <v>584</v>
      </c>
      <c r="N48" s="12" t="s">
        <v>585</v>
      </c>
      <c r="O48" s="112"/>
      <c r="P48" s="12" t="s">
        <v>584</v>
      </c>
      <c r="Q48" s="12" t="s">
        <v>585</v>
      </c>
    </row>
    <row r="49" spans="1:17" x14ac:dyDescent="0.2">
      <c r="A49" s="115">
        <v>1</v>
      </c>
      <c r="B49" s="115"/>
      <c r="C49" s="13">
        <v>13</v>
      </c>
      <c r="D49" s="13">
        <v>23</v>
      </c>
      <c r="E49" s="13">
        <v>24</v>
      </c>
      <c r="F49" s="13">
        <v>25</v>
      </c>
      <c r="G49" s="13">
        <v>26</v>
      </c>
      <c r="H49" s="13">
        <v>27</v>
      </c>
      <c r="I49" s="13">
        <v>28</v>
      </c>
      <c r="J49" s="13">
        <v>29</v>
      </c>
      <c r="K49" s="13">
        <v>30</v>
      </c>
      <c r="L49" s="13">
        <v>31</v>
      </c>
      <c r="M49" s="13">
        <v>32</v>
      </c>
      <c r="N49" s="13">
        <v>33</v>
      </c>
      <c r="O49" s="13">
        <v>34</v>
      </c>
      <c r="P49" s="13">
        <v>35</v>
      </c>
      <c r="Q49" s="13">
        <v>36</v>
      </c>
    </row>
    <row r="50" spans="1:17" ht="31.5" customHeight="1" x14ac:dyDescent="0.2">
      <c r="A50" s="353" t="s">
        <v>517</v>
      </c>
      <c r="B50" s="354"/>
      <c r="C50" s="13"/>
      <c r="D50" s="13"/>
      <c r="E50" s="13"/>
      <c r="F50" s="13"/>
      <c r="G50" s="13"/>
      <c r="H50" s="40">
        <f>I50+L50</f>
        <v>1643401.56</v>
      </c>
      <c r="I50" s="40">
        <f>SUM(I52:I60)</f>
        <v>798674</v>
      </c>
      <c r="J50" s="40">
        <f>SUM(J52:J60)</f>
        <v>798674</v>
      </c>
      <c r="K50" s="13"/>
      <c r="L50" s="40">
        <f>SUM(L52:L60)</f>
        <v>844727.55999999994</v>
      </c>
      <c r="M50" s="40">
        <f>SUM(M52:M60)</f>
        <v>844727.55999999994</v>
      </c>
      <c r="N50" s="13"/>
      <c r="O50" s="13"/>
      <c r="P50" s="13"/>
      <c r="Q50" s="13"/>
    </row>
    <row r="51" spans="1:17" x14ac:dyDescent="0.2">
      <c r="A51" s="333" t="s">
        <v>180</v>
      </c>
      <c r="B51" s="333"/>
      <c r="C51" s="13">
        <v>1001</v>
      </c>
      <c r="D51" s="14"/>
      <c r="E51" s="14"/>
      <c r="F51" s="14"/>
      <c r="G51" s="14"/>
      <c r="H51" s="40"/>
      <c r="I51" s="13"/>
      <c r="J51" s="13"/>
      <c r="K51" s="13"/>
      <c r="L51" s="13"/>
      <c r="M51" s="13"/>
      <c r="N51" s="14"/>
      <c r="O51" s="14"/>
      <c r="P51" s="14"/>
      <c r="Q51" s="14"/>
    </row>
    <row r="52" spans="1:17" ht="60" customHeight="1" x14ac:dyDescent="0.2">
      <c r="A52" s="351" t="s">
        <v>520</v>
      </c>
      <c r="B52" s="352"/>
      <c r="C52" s="13">
        <v>1002</v>
      </c>
      <c r="D52" s="14"/>
      <c r="E52" s="14"/>
      <c r="F52" s="14"/>
      <c r="G52" s="14"/>
      <c r="H52" s="40">
        <f t="shared" ref="H52:H60" si="0">I52+L52</f>
        <v>142173.93</v>
      </c>
      <c r="I52" s="40">
        <f>[1]стр.15_16!BW65</f>
        <v>69095.28</v>
      </c>
      <c r="J52" s="40">
        <f t="shared" ref="J52:J60" si="1">I52</f>
        <v>69095.28</v>
      </c>
      <c r="K52" s="13"/>
      <c r="L52" s="40">
        <f>[1]стр.15_16!DC65</f>
        <v>73078.649999999994</v>
      </c>
      <c r="M52" s="40">
        <f t="shared" ref="M52:M60" si="2">L52</f>
        <v>73078.649999999994</v>
      </c>
      <c r="N52" s="14"/>
      <c r="O52" s="14"/>
      <c r="P52" s="14"/>
      <c r="Q52" s="14"/>
    </row>
    <row r="53" spans="1:17" ht="60" customHeight="1" x14ac:dyDescent="0.2">
      <c r="A53" s="351" t="s">
        <v>526</v>
      </c>
      <c r="B53" s="352"/>
      <c r="C53" s="13">
        <v>1003</v>
      </c>
      <c r="D53" s="14"/>
      <c r="E53" s="14"/>
      <c r="F53" s="14"/>
      <c r="G53" s="14"/>
      <c r="H53" s="40">
        <f t="shared" si="0"/>
        <v>50808.78</v>
      </c>
      <c r="I53" s="40">
        <f>[1]стр.15_16!BW66</f>
        <v>24692.62</v>
      </c>
      <c r="J53" s="40">
        <f t="shared" si="1"/>
        <v>24692.62</v>
      </c>
      <c r="K53" s="13"/>
      <c r="L53" s="40">
        <f>[1]стр.15_16!DC66</f>
        <v>26116.16</v>
      </c>
      <c r="M53" s="40">
        <f t="shared" si="2"/>
        <v>26116.16</v>
      </c>
      <c r="N53" s="14"/>
      <c r="O53" s="14"/>
      <c r="P53" s="14"/>
      <c r="Q53" s="14"/>
    </row>
    <row r="54" spans="1:17" ht="60" customHeight="1" x14ac:dyDescent="0.2">
      <c r="A54" s="351" t="s">
        <v>531</v>
      </c>
      <c r="B54" s="352"/>
      <c r="C54" s="13">
        <v>1004</v>
      </c>
      <c r="D54" s="14"/>
      <c r="E54" s="14"/>
      <c r="F54" s="14"/>
      <c r="G54" s="14"/>
      <c r="H54" s="40">
        <f t="shared" si="0"/>
        <v>216111.2</v>
      </c>
      <c r="I54" s="40">
        <f>[1]стр.15_16!BW67</f>
        <v>105023.44</v>
      </c>
      <c r="J54" s="40">
        <f t="shared" si="1"/>
        <v>105023.44</v>
      </c>
      <c r="K54" s="13"/>
      <c r="L54" s="40">
        <f>[1]стр.15_16!DC67</f>
        <v>111087.76</v>
      </c>
      <c r="M54" s="40">
        <f t="shared" si="2"/>
        <v>111087.76</v>
      </c>
      <c r="N54" s="14"/>
      <c r="O54" s="14"/>
      <c r="P54" s="14"/>
      <c r="Q54" s="14"/>
    </row>
    <row r="55" spans="1:17" ht="60" customHeight="1" x14ac:dyDescent="0.2">
      <c r="A55" s="351" t="s">
        <v>536</v>
      </c>
      <c r="B55" s="352"/>
      <c r="C55" s="13">
        <v>1005</v>
      </c>
      <c r="D55" s="14"/>
      <c r="E55" s="14"/>
      <c r="F55" s="14"/>
      <c r="G55" s="14"/>
      <c r="H55" s="40">
        <f t="shared" si="0"/>
        <v>70633.83</v>
      </c>
      <c r="I55" s="40">
        <f>[1]стр.15_16!BW68</f>
        <v>34327.42</v>
      </c>
      <c r="J55" s="40">
        <f t="shared" si="1"/>
        <v>34327.42</v>
      </c>
      <c r="K55" s="13"/>
      <c r="L55" s="40">
        <f>[1]стр.15_16!DC68</f>
        <v>36306.410000000003</v>
      </c>
      <c r="M55" s="40">
        <f t="shared" si="2"/>
        <v>36306.410000000003</v>
      </c>
      <c r="N55" s="14"/>
      <c r="O55" s="14"/>
      <c r="P55" s="14"/>
      <c r="Q55" s="14"/>
    </row>
    <row r="56" spans="1:17" ht="60" customHeight="1" x14ac:dyDescent="0.2">
      <c r="A56" s="351" t="s">
        <v>541</v>
      </c>
      <c r="B56" s="352"/>
      <c r="C56" s="13">
        <v>1006</v>
      </c>
      <c r="D56" s="14"/>
      <c r="E56" s="14"/>
      <c r="F56" s="14"/>
      <c r="G56" s="14"/>
      <c r="H56" s="40">
        <f t="shared" si="0"/>
        <v>670483.19999999995</v>
      </c>
      <c r="I56" s="40">
        <f>[1]стр.15_16!BW69</f>
        <v>325848.94</v>
      </c>
      <c r="J56" s="40">
        <f t="shared" si="1"/>
        <v>325848.94</v>
      </c>
      <c r="K56" s="13"/>
      <c r="L56" s="40">
        <f>[1]стр.15_16!DC69</f>
        <v>344634.26</v>
      </c>
      <c r="M56" s="40">
        <f t="shared" si="2"/>
        <v>344634.26</v>
      </c>
      <c r="N56" s="14"/>
      <c r="O56" s="14"/>
      <c r="P56" s="14"/>
      <c r="Q56" s="14"/>
    </row>
    <row r="57" spans="1:17" ht="60" customHeight="1" x14ac:dyDescent="0.2">
      <c r="A57" s="351" t="s">
        <v>546</v>
      </c>
      <c r="B57" s="352"/>
      <c r="C57" s="13">
        <v>1007</v>
      </c>
      <c r="D57" s="14"/>
      <c r="E57" s="14"/>
      <c r="F57" s="14"/>
      <c r="G57" s="14"/>
      <c r="H57" s="40">
        <f t="shared" si="0"/>
        <v>142910.28999999998</v>
      </c>
      <c r="I57" s="40">
        <f>[1]стр.15_16!BW70</f>
        <v>69453.14</v>
      </c>
      <c r="J57" s="40">
        <f t="shared" si="1"/>
        <v>69453.14</v>
      </c>
      <c r="K57" s="13"/>
      <c r="L57" s="40">
        <f>[1]стр.15_16!DC70</f>
        <v>73457.149999999994</v>
      </c>
      <c r="M57" s="40">
        <f t="shared" si="2"/>
        <v>73457.149999999994</v>
      </c>
      <c r="N57" s="14"/>
      <c r="O57" s="14"/>
      <c r="P57" s="14"/>
      <c r="Q57" s="14"/>
    </row>
    <row r="58" spans="1:17" ht="60" customHeight="1" x14ac:dyDescent="0.2">
      <c r="A58" s="351" t="s">
        <v>551</v>
      </c>
      <c r="B58" s="352"/>
      <c r="C58" s="13">
        <v>1008</v>
      </c>
      <c r="D58" s="14"/>
      <c r="E58" s="14"/>
      <c r="F58" s="14"/>
      <c r="G58" s="14"/>
      <c r="H58" s="40">
        <f t="shared" si="0"/>
        <v>145969.02000000002</v>
      </c>
      <c r="I58" s="40">
        <f>[1]стр.15_16!BW71</f>
        <v>70939.66</v>
      </c>
      <c r="J58" s="40">
        <f t="shared" si="1"/>
        <v>70939.66</v>
      </c>
      <c r="K58" s="13"/>
      <c r="L58" s="40">
        <f>[1]стр.15_16!DC71</f>
        <v>75029.36</v>
      </c>
      <c r="M58" s="40">
        <f t="shared" si="2"/>
        <v>75029.36</v>
      </c>
      <c r="N58" s="14"/>
      <c r="O58" s="14"/>
      <c r="P58" s="14"/>
      <c r="Q58" s="14"/>
    </row>
    <row r="59" spans="1:17" ht="60" customHeight="1" x14ac:dyDescent="0.2">
      <c r="A59" s="351" t="s">
        <v>556</v>
      </c>
      <c r="B59" s="352"/>
      <c r="C59" s="13">
        <v>1009</v>
      </c>
      <c r="D59" s="14"/>
      <c r="E59" s="14"/>
      <c r="F59" s="14"/>
      <c r="G59" s="14"/>
      <c r="H59" s="40">
        <f t="shared" si="0"/>
        <v>116401.37</v>
      </c>
      <c r="I59" s="40">
        <f>[1]стр.15_16!BW72</f>
        <v>56570.04</v>
      </c>
      <c r="J59" s="40">
        <f t="shared" si="1"/>
        <v>56570.04</v>
      </c>
      <c r="K59" s="13"/>
      <c r="L59" s="40">
        <f>[1]стр.15_16!DC72</f>
        <v>59831.33</v>
      </c>
      <c r="M59" s="40">
        <f t="shared" si="2"/>
        <v>59831.33</v>
      </c>
      <c r="N59" s="14"/>
      <c r="O59" s="14"/>
      <c r="P59" s="14"/>
      <c r="Q59" s="14"/>
    </row>
    <row r="60" spans="1:17" ht="60" customHeight="1" x14ac:dyDescent="0.2">
      <c r="A60" s="351" t="s">
        <v>561</v>
      </c>
      <c r="B60" s="352"/>
      <c r="C60" s="13">
        <v>1010</v>
      </c>
      <c r="D60" s="14"/>
      <c r="E60" s="14"/>
      <c r="F60" s="14"/>
      <c r="G60" s="14"/>
      <c r="H60" s="40">
        <f t="shared" si="0"/>
        <v>87909.94</v>
      </c>
      <c r="I60" s="40">
        <f>[1]стр.15_16!BW73</f>
        <v>42723.46</v>
      </c>
      <c r="J60" s="40">
        <f t="shared" si="1"/>
        <v>42723.46</v>
      </c>
      <c r="K60" s="13"/>
      <c r="L60" s="40">
        <f>[1]стр.15_16!DC73</f>
        <v>45186.48</v>
      </c>
      <c r="M60" s="40">
        <f t="shared" si="2"/>
        <v>45186.48</v>
      </c>
      <c r="N60" s="14"/>
      <c r="O60" s="14"/>
      <c r="P60" s="14"/>
      <c r="Q60" s="14"/>
    </row>
    <row r="61" spans="1:17" ht="30.75" customHeight="1" x14ac:dyDescent="0.2">
      <c r="A61" s="353" t="s">
        <v>566</v>
      </c>
      <c r="B61" s="35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</row>
    <row r="62" spans="1:17" x14ac:dyDescent="0.2">
      <c r="A62" s="333" t="s">
        <v>180</v>
      </c>
      <c r="B62" s="333"/>
      <c r="C62" s="13">
        <v>2001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</row>
    <row r="63" spans="1:17" x14ac:dyDescent="0.2">
      <c r="A63" s="350"/>
      <c r="B63" s="350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</row>
    <row r="64" spans="1:17" ht="41.25" customHeight="1" x14ac:dyDescent="0.2">
      <c r="A64" s="333" t="s">
        <v>569</v>
      </c>
      <c r="B64" s="333"/>
      <c r="C64" s="13">
        <v>3000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</row>
    <row r="65" spans="1:17" x14ac:dyDescent="0.2">
      <c r="A65" s="333" t="s">
        <v>180</v>
      </c>
      <c r="B65" s="333"/>
      <c r="C65" s="13">
        <v>3001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</row>
    <row r="66" spans="1:17" x14ac:dyDescent="0.2">
      <c r="A66" s="350"/>
      <c r="B66" s="350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</row>
    <row r="67" spans="1:17" ht="38.25" customHeight="1" x14ac:dyDescent="0.2">
      <c r="A67" s="333" t="s">
        <v>572</v>
      </c>
      <c r="B67" s="333"/>
      <c r="C67" s="13">
        <v>4000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</row>
    <row r="68" spans="1:17" x14ac:dyDescent="0.2">
      <c r="A68" s="333" t="s">
        <v>180</v>
      </c>
      <c r="B68" s="333"/>
      <c r="C68" s="13">
        <v>4001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</row>
    <row r="69" spans="1:17" x14ac:dyDescent="0.2">
      <c r="A69" s="349"/>
      <c r="B69" s="34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</row>
    <row r="70" spans="1:17" ht="39.75" customHeight="1" x14ac:dyDescent="0.2">
      <c r="A70" s="333" t="s">
        <v>573</v>
      </c>
      <c r="B70" s="333"/>
      <c r="C70" s="13">
        <v>5000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</row>
    <row r="71" spans="1:17" x14ac:dyDescent="0.2">
      <c r="A71" s="333" t="s">
        <v>180</v>
      </c>
      <c r="B71" s="333"/>
      <c r="C71" s="13">
        <v>5001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1:17" x14ac:dyDescent="0.2">
      <c r="A72" s="349"/>
      <c r="B72" s="34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17" x14ac:dyDescent="0.2">
      <c r="A73" s="300" t="s">
        <v>161</v>
      </c>
      <c r="B73" s="300"/>
      <c r="C73" s="13">
        <v>9000</v>
      </c>
      <c r="D73" s="13" t="s">
        <v>163</v>
      </c>
      <c r="E73" s="13" t="s">
        <v>163</v>
      </c>
      <c r="F73" s="13" t="s">
        <v>163</v>
      </c>
      <c r="G73" s="13" t="s">
        <v>163</v>
      </c>
      <c r="H73" s="54">
        <f>H50</f>
        <v>1643401.56</v>
      </c>
      <c r="I73" s="54">
        <f t="shared" ref="I73:M73" si="3">I50</f>
        <v>798674</v>
      </c>
      <c r="J73" s="54">
        <f t="shared" si="3"/>
        <v>798674</v>
      </c>
      <c r="K73" s="54"/>
      <c r="L73" s="54">
        <f t="shared" si="3"/>
        <v>844727.55999999994</v>
      </c>
      <c r="M73" s="54">
        <f t="shared" si="3"/>
        <v>844727.55999999994</v>
      </c>
      <c r="N73" s="14"/>
      <c r="O73" s="14"/>
      <c r="P73" s="14"/>
      <c r="Q73" s="14"/>
    </row>
    <row r="75" spans="1:17" x14ac:dyDescent="0.2">
      <c r="A75" s="302" t="s">
        <v>303</v>
      </c>
      <c r="B75" s="302"/>
      <c r="C75" s="302"/>
      <c r="D75" s="302"/>
    </row>
    <row r="76" spans="1:17" x14ac:dyDescent="0.2">
      <c r="A76" s="298" t="s">
        <v>586</v>
      </c>
      <c r="B76" s="298"/>
      <c r="C76" s="298"/>
      <c r="D76" s="298"/>
      <c r="E76" s="298"/>
      <c r="F76" s="298"/>
      <c r="G76" s="298"/>
      <c r="H76" s="298"/>
      <c r="I76" s="298"/>
      <c r="J76" s="298"/>
      <c r="K76" s="298"/>
      <c r="L76" s="298"/>
      <c r="M76" s="298"/>
      <c r="N76" s="298"/>
    </row>
    <row r="77" spans="1:17" x14ac:dyDescent="0.2">
      <c r="A77" s="298" t="s">
        <v>587</v>
      </c>
      <c r="B77" s="298"/>
      <c r="C77" s="298"/>
      <c r="D77" s="298"/>
      <c r="E77" s="298"/>
      <c r="F77" s="298"/>
      <c r="G77" s="298"/>
      <c r="H77" s="298"/>
      <c r="I77" s="298"/>
      <c r="J77" s="298"/>
      <c r="K77" s="298"/>
      <c r="L77" s="298"/>
      <c r="M77" s="298"/>
      <c r="N77" s="298"/>
    </row>
    <row r="78" spans="1:17" x14ac:dyDescent="0.2">
      <c r="A78" s="298" t="s">
        <v>588</v>
      </c>
      <c r="B78" s="298"/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298"/>
    </row>
    <row r="79" spans="1:17" x14ac:dyDescent="0.2">
      <c r="A79" s="298" t="s">
        <v>589</v>
      </c>
      <c r="B79" s="298"/>
      <c r="C79" s="298"/>
      <c r="D79" s="298"/>
      <c r="E79" s="298"/>
      <c r="F79" s="298"/>
      <c r="G79" s="298"/>
      <c r="H79" s="298"/>
      <c r="I79" s="298"/>
      <c r="J79" s="298"/>
      <c r="K79" s="298"/>
      <c r="L79" s="298"/>
      <c r="M79" s="298"/>
      <c r="N79" s="298"/>
    </row>
    <row r="80" spans="1:17" ht="29.25" customHeight="1" x14ac:dyDescent="0.2">
      <c r="A80" s="126" t="s">
        <v>590</v>
      </c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</row>
  </sheetData>
  <mergeCells count="110">
    <mergeCell ref="A1:W1"/>
    <mergeCell ref="A3:D3"/>
    <mergeCell ref="A6:E6"/>
    <mergeCell ref="A7:E7"/>
    <mergeCell ref="A8:E8"/>
    <mergeCell ref="A11:N11"/>
    <mergeCell ref="A12:N12"/>
    <mergeCell ref="A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N14"/>
    <mergeCell ref="O14:O17"/>
    <mergeCell ref="P14:S14"/>
    <mergeCell ref="T14:W14"/>
    <mergeCell ref="M15:M17"/>
    <mergeCell ref="N15:N17"/>
    <mergeCell ref="P15:P17"/>
    <mergeCell ref="Q15:S15"/>
    <mergeCell ref="T15:T17"/>
    <mergeCell ref="U15:W15"/>
    <mergeCell ref="Q16:R16"/>
    <mergeCell ref="S16:S17"/>
    <mergeCell ref="U16:U17"/>
    <mergeCell ref="V16:V17"/>
    <mergeCell ref="W16:W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M42"/>
    <mergeCell ref="A44:B48"/>
    <mergeCell ref="C44:C48"/>
    <mergeCell ref="D44:G44"/>
    <mergeCell ref="H44:Q44"/>
    <mergeCell ref="D45:D48"/>
    <mergeCell ref="E45:G45"/>
    <mergeCell ref="H45:H48"/>
    <mergeCell ref="I45:Q45"/>
    <mergeCell ref="E46:E48"/>
    <mergeCell ref="F46:G46"/>
    <mergeCell ref="I46:K46"/>
    <mergeCell ref="L46:N46"/>
    <mergeCell ref="O46:Q46"/>
    <mergeCell ref="F47:F48"/>
    <mergeCell ref="G47:G48"/>
    <mergeCell ref="I47:I48"/>
    <mergeCell ref="J47:K47"/>
    <mergeCell ref="L47:L48"/>
    <mergeCell ref="M47:N47"/>
    <mergeCell ref="O47:O48"/>
    <mergeCell ref="P47:Q47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72:B72"/>
    <mergeCell ref="A73:B73"/>
    <mergeCell ref="A75:D75"/>
    <mergeCell ref="A76:N76"/>
    <mergeCell ref="A77:N77"/>
    <mergeCell ref="A78:N78"/>
    <mergeCell ref="A79:N79"/>
    <mergeCell ref="A80:N80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</mergeCells>
  <pageMargins left="0.78740157480314954" right="0.78740157480314954" top="0.59055118110236249" bottom="0.78740157480314954" header="0.19685039370078738" footer="0.51181102362204722"/>
  <pageSetup paperSize="9" scale="40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8"/>
  <sheetViews>
    <sheetView view="pageBreakPreview" zoomScale="70" workbookViewId="0">
      <selection activeCell="G9" sqref="G9"/>
    </sheetView>
  </sheetViews>
  <sheetFormatPr defaultColWidth="9.140625" defaultRowHeight="12.75" x14ac:dyDescent="0.2"/>
  <cols>
    <col min="1" max="1" width="10.28515625" style="19" customWidth="1"/>
    <col min="2" max="2" width="16.5703125" style="19" customWidth="1"/>
    <col min="3" max="3" width="13.140625" style="19" customWidth="1"/>
    <col min="4" max="4" width="20.85546875" style="19" customWidth="1"/>
    <col min="5" max="5" width="11.28515625" style="19" customWidth="1"/>
    <col min="6" max="6" width="11.7109375" style="19" customWidth="1"/>
    <col min="7" max="7" width="12" style="19" customWidth="1"/>
    <col min="8" max="8" width="17.42578125" style="19" customWidth="1"/>
    <col min="9" max="16384" width="9.140625" style="19"/>
  </cols>
  <sheetData>
    <row r="1" spans="1:26" x14ac:dyDescent="0.2">
      <c r="A1" s="302" t="s">
        <v>591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26" x14ac:dyDescent="0.2">
      <c r="A2" s="302" t="s">
        <v>592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spans="1:26" x14ac:dyDescent="0.2">
      <c r="D3" s="1"/>
    </row>
    <row r="4" spans="1:26" s="79" customFormat="1" ht="27" customHeight="1" x14ac:dyDescent="0.25">
      <c r="A4" s="112" t="s">
        <v>593</v>
      </c>
      <c r="B4" s="112" t="s">
        <v>497</v>
      </c>
      <c r="C4" s="112" t="s">
        <v>500</v>
      </c>
      <c r="D4" s="112" t="s">
        <v>499</v>
      </c>
      <c r="E4" s="112" t="s">
        <v>594</v>
      </c>
      <c r="F4" s="112" t="s">
        <v>595</v>
      </c>
      <c r="G4" s="112" t="s">
        <v>596</v>
      </c>
      <c r="H4" s="112" t="s">
        <v>597</v>
      </c>
      <c r="I4" s="112" t="s">
        <v>507</v>
      </c>
      <c r="J4" s="112"/>
      <c r="K4" s="112" t="s">
        <v>250</v>
      </c>
      <c r="L4" s="112" t="s">
        <v>486</v>
      </c>
      <c r="M4" s="112" t="s">
        <v>508</v>
      </c>
      <c r="N4" s="112"/>
      <c r="O4" s="112"/>
      <c r="P4" s="112"/>
      <c r="Q4" s="112" t="s">
        <v>598</v>
      </c>
      <c r="R4" s="112" t="s">
        <v>599</v>
      </c>
      <c r="S4" s="112"/>
      <c r="T4" s="112"/>
      <c r="U4" s="112"/>
      <c r="V4" s="112"/>
      <c r="W4" s="112" t="s">
        <v>600</v>
      </c>
      <c r="X4" s="112"/>
      <c r="Y4" s="112"/>
      <c r="Z4" s="112"/>
    </row>
    <row r="5" spans="1:26" s="79" customFormat="1" x14ac:dyDescent="0.2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 t="s">
        <v>601</v>
      </c>
      <c r="X5" s="112"/>
      <c r="Y5" s="112"/>
      <c r="Z5" s="112"/>
    </row>
    <row r="6" spans="1:26" s="79" customFormat="1" x14ac:dyDescent="0.25">
      <c r="A6" s="112"/>
      <c r="B6" s="112"/>
      <c r="C6" s="112"/>
      <c r="D6" s="112"/>
      <c r="E6" s="112"/>
      <c r="F6" s="112"/>
      <c r="G6" s="112"/>
      <c r="H6" s="112"/>
      <c r="I6" s="112" t="s">
        <v>55</v>
      </c>
      <c r="J6" s="112" t="s">
        <v>260</v>
      </c>
      <c r="K6" s="112"/>
      <c r="L6" s="112"/>
      <c r="M6" s="112" t="s">
        <v>256</v>
      </c>
      <c r="N6" s="112" t="s">
        <v>180</v>
      </c>
      <c r="O6" s="112"/>
      <c r="P6" s="112"/>
      <c r="Q6" s="112"/>
      <c r="R6" s="112" t="s">
        <v>256</v>
      </c>
      <c r="S6" s="112" t="s">
        <v>180</v>
      </c>
      <c r="T6" s="112"/>
      <c r="U6" s="112"/>
      <c r="V6" s="112"/>
      <c r="W6" s="112" t="s">
        <v>256</v>
      </c>
      <c r="X6" s="112" t="s">
        <v>180</v>
      </c>
      <c r="Y6" s="112"/>
      <c r="Z6" s="112"/>
    </row>
    <row r="7" spans="1:26" s="79" customFormat="1" ht="41.25" customHeight="1" x14ac:dyDescent="0.2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 t="s">
        <v>510</v>
      </c>
      <c r="O7" s="112"/>
      <c r="P7" s="112" t="s">
        <v>511</v>
      </c>
      <c r="Q7" s="112"/>
      <c r="R7" s="112"/>
      <c r="S7" s="112" t="s">
        <v>602</v>
      </c>
      <c r="T7" s="112"/>
      <c r="U7" s="112"/>
      <c r="V7" s="112" t="s">
        <v>603</v>
      </c>
      <c r="W7" s="112"/>
      <c r="X7" s="112" t="s">
        <v>604</v>
      </c>
      <c r="Y7" s="112"/>
      <c r="Z7" s="112" t="s">
        <v>605</v>
      </c>
    </row>
    <row r="8" spans="1:26" s="79" customFormat="1" ht="102" x14ac:dyDescent="0.2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2" t="s">
        <v>515</v>
      </c>
      <c r="O8" s="12" t="s">
        <v>516</v>
      </c>
      <c r="P8" s="112"/>
      <c r="Q8" s="112"/>
      <c r="R8" s="112"/>
      <c r="S8" s="12" t="s">
        <v>512</v>
      </c>
      <c r="T8" s="12" t="s">
        <v>513</v>
      </c>
      <c r="U8" s="12" t="s">
        <v>606</v>
      </c>
      <c r="V8" s="112"/>
      <c r="W8" s="112"/>
      <c r="X8" s="12" t="s">
        <v>256</v>
      </c>
      <c r="Y8" s="12" t="s">
        <v>607</v>
      </c>
      <c r="Z8" s="112"/>
    </row>
    <row r="9" spans="1:26" x14ac:dyDescent="0.2">
      <c r="A9" s="13">
        <v>1</v>
      </c>
      <c r="B9" s="13">
        <v>2</v>
      </c>
      <c r="C9" s="13">
        <v>3</v>
      </c>
      <c r="D9" s="13">
        <v>4</v>
      </c>
      <c r="E9" s="13">
        <v>5</v>
      </c>
      <c r="F9" s="13">
        <v>6</v>
      </c>
      <c r="G9" s="13">
        <v>7</v>
      </c>
      <c r="H9" s="13">
        <v>8</v>
      </c>
      <c r="I9" s="13">
        <v>9</v>
      </c>
      <c r="J9" s="13">
        <v>10</v>
      </c>
      <c r="K9" s="13">
        <v>11</v>
      </c>
      <c r="L9" s="13">
        <v>12</v>
      </c>
      <c r="M9" s="13">
        <v>13</v>
      </c>
      <c r="N9" s="13">
        <v>14</v>
      </c>
      <c r="O9" s="13">
        <v>15</v>
      </c>
      <c r="P9" s="13">
        <v>16</v>
      </c>
      <c r="Q9" s="13">
        <v>17</v>
      </c>
      <c r="R9" s="13">
        <v>18</v>
      </c>
      <c r="S9" s="13">
        <v>19</v>
      </c>
      <c r="T9" s="13">
        <v>20</v>
      </c>
      <c r="U9" s="13">
        <v>21</v>
      </c>
      <c r="V9" s="13">
        <v>22</v>
      </c>
      <c r="W9" s="13">
        <v>23</v>
      </c>
      <c r="X9" s="13">
        <v>24</v>
      </c>
      <c r="Y9" s="13">
        <v>25</v>
      </c>
      <c r="Z9" s="13">
        <v>26</v>
      </c>
    </row>
    <row r="10" spans="1:26" ht="98.45" customHeight="1" x14ac:dyDescent="0.2">
      <c r="A10" s="80" t="s">
        <v>608</v>
      </c>
      <c r="B10" s="80" t="s">
        <v>609</v>
      </c>
      <c r="C10" s="68" t="str">
        <f>[2]сокращенный!C112</f>
        <v>04701000001</v>
      </c>
      <c r="D10" s="71" t="s">
        <v>610</v>
      </c>
      <c r="E10" s="13">
        <f>[2]сокращенный!E112</f>
        <v>701</v>
      </c>
      <c r="F10" s="40">
        <f>[2]сокращенный!F112</f>
        <v>2252600.64</v>
      </c>
      <c r="G10" s="40">
        <f>[2]сокращенный!F112</f>
        <v>2252600.64</v>
      </c>
      <c r="H10" s="13" t="str">
        <f>[2]сокращенный!H112</f>
        <v>постоянное (бессрочное) пользование 24:50:0500145:2595-24/108/2018-1 от 07.12.2018</v>
      </c>
      <c r="I10" s="13" t="s">
        <v>611</v>
      </c>
      <c r="J10" s="68" t="s">
        <v>519</v>
      </c>
      <c r="K10" s="14"/>
      <c r="L10" s="13">
        <f t="shared" ref="L10:L11" si="0">M10</f>
        <v>701</v>
      </c>
      <c r="M10" s="13">
        <f t="shared" ref="M10:M11" si="1">E10</f>
        <v>701</v>
      </c>
      <c r="N10" s="13">
        <f t="shared" ref="N10:N11" si="2">M10</f>
        <v>701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6.15" customHeight="1" x14ac:dyDescent="0.2">
      <c r="A11" s="80" t="s">
        <v>608</v>
      </c>
      <c r="B11" s="80" t="s">
        <v>612</v>
      </c>
      <c r="C11" s="68" t="str">
        <f>[2]сокращенный!C113</f>
        <v>04701000001</v>
      </c>
      <c r="D11" s="71" t="s">
        <v>613</v>
      </c>
      <c r="E11" s="13">
        <f>[2]сокращенный!E113</f>
        <v>2224</v>
      </c>
      <c r="F11" s="40">
        <f>[2]сокращенный!F113</f>
        <v>18394.240000000002</v>
      </c>
      <c r="G11" s="40">
        <f>[2]сокращенный!F113</f>
        <v>18394.240000000002</v>
      </c>
      <c r="H11" s="13" t="str">
        <f>[2]сокращенный!H113</f>
        <v>постоянное (бессрочное) пользование 24-24-01/061/2014-111 от 24.03.2014</v>
      </c>
      <c r="I11" s="13" t="s">
        <v>611</v>
      </c>
      <c r="J11" s="68" t="s">
        <v>519</v>
      </c>
      <c r="K11" s="14"/>
      <c r="L11" s="13">
        <f t="shared" si="0"/>
        <v>2224</v>
      </c>
      <c r="M11" s="13">
        <f t="shared" si="1"/>
        <v>2224</v>
      </c>
      <c r="N11" s="13">
        <f t="shared" si="2"/>
        <v>2224</v>
      </c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.75" x14ac:dyDescent="0.2">
      <c r="A12" s="14"/>
      <c r="B12" s="14"/>
      <c r="C12" s="14"/>
      <c r="D12" s="14"/>
      <c r="E12" s="14"/>
      <c r="F12" s="14"/>
      <c r="G12" s="14"/>
      <c r="H12" s="14"/>
      <c r="I12" s="13" t="s">
        <v>611</v>
      </c>
      <c r="J12" s="68" t="s">
        <v>519</v>
      </c>
      <c r="K12" s="14"/>
      <c r="L12" s="13"/>
      <c r="M12" s="13"/>
      <c r="N12" s="13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x14ac:dyDescent="0.2">
      <c r="A13" s="300" t="s">
        <v>161</v>
      </c>
      <c r="B13" s="300"/>
      <c r="C13" s="300"/>
      <c r="D13" s="300"/>
      <c r="E13" s="300"/>
      <c r="F13" s="300"/>
      <c r="G13" s="300"/>
      <c r="H13" s="300"/>
      <c r="I13" s="300"/>
      <c r="J13" s="300"/>
      <c r="K13" s="14"/>
      <c r="L13" s="13">
        <f>L10+L11</f>
        <v>2925</v>
      </c>
      <c r="M13" s="13">
        <f t="shared" ref="M13:N13" si="3">M10+M11</f>
        <v>2925</v>
      </c>
      <c r="N13" s="13">
        <f t="shared" si="3"/>
        <v>2925</v>
      </c>
      <c r="O13" s="14"/>
      <c r="P13" s="14"/>
      <c r="Q13" s="14"/>
      <c r="R13" s="14"/>
      <c r="S13" s="14"/>
      <c r="T13" s="14"/>
      <c r="U13" s="14"/>
      <c r="V13" s="14"/>
      <c r="W13" s="81"/>
      <c r="X13" s="81"/>
      <c r="Y13" s="81"/>
      <c r="Z13" s="81"/>
    </row>
    <row r="14" spans="1:26" x14ac:dyDescent="0.2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26" x14ac:dyDescent="0.2">
      <c r="A15" s="302" t="s">
        <v>614</v>
      </c>
      <c r="B15" s="302"/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</row>
    <row r="16" spans="1:26" x14ac:dyDescent="0.2">
      <c r="A16" s="302" t="s">
        <v>615</v>
      </c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</row>
    <row r="17" spans="1:24" x14ac:dyDescent="0.2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</row>
    <row r="18" spans="1:24" ht="15" x14ac:dyDescent="0.25">
      <c r="C18" s="122" t="s">
        <v>616</v>
      </c>
      <c r="D18" s="364"/>
      <c r="E18" s="364"/>
      <c r="F18" s="364"/>
      <c r="G18" s="364"/>
      <c r="H18" s="364"/>
      <c r="I18" s="364"/>
      <c r="J18" s="364"/>
      <c r="K18" s="364"/>
    </row>
    <row r="19" spans="1:24" s="79" customFormat="1" ht="30" customHeight="1" x14ac:dyDescent="0.25">
      <c r="A19" s="112" t="s">
        <v>593</v>
      </c>
      <c r="B19" s="112" t="s">
        <v>497</v>
      </c>
      <c r="C19" s="112" t="s">
        <v>500</v>
      </c>
      <c r="D19" s="112" t="s">
        <v>617</v>
      </c>
      <c r="E19" s="112" t="s">
        <v>594</v>
      </c>
      <c r="F19" s="112" t="s">
        <v>618</v>
      </c>
      <c r="G19" s="112" t="s">
        <v>507</v>
      </c>
      <c r="H19" s="112"/>
      <c r="I19" s="112" t="s">
        <v>250</v>
      </c>
      <c r="J19" s="112" t="s">
        <v>486</v>
      </c>
      <c r="K19" s="112" t="s">
        <v>508</v>
      </c>
      <c r="L19" s="112"/>
      <c r="M19" s="112"/>
      <c r="N19" s="112"/>
      <c r="O19" s="112" t="s">
        <v>598</v>
      </c>
      <c r="P19" s="112" t="s">
        <v>599</v>
      </c>
      <c r="Q19" s="112"/>
      <c r="R19" s="112"/>
      <c r="S19" s="112"/>
      <c r="T19" s="112"/>
      <c r="U19" s="112" t="s">
        <v>600</v>
      </c>
      <c r="V19" s="112"/>
      <c r="W19" s="112"/>
      <c r="X19" s="112"/>
    </row>
    <row r="20" spans="1:24" s="79" customFormat="1" x14ac:dyDescent="0.25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 t="s">
        <v>601</v>
      </c>
      <c r="V20" s="112"/>
      <c r="W20" s="112"/>
      <c r="X20" s="112"/>
    </row>
    <row r="21" spans="1:24" s="79" customFormat="1" x14ac:dyDescent="0.25">
      <c r="A21" s="112"/>
      <c r="B21" s="112"/>
      <c r="C21" s="112"/>
      <c r="D21" s="112"/>
      <c r="E21" s="112"/>
      <c r="F21" s="112"/>
      <c r="G21" s="112" t="s">
        <v>55</v>
      </c>
      <c r="H21" s="112" t="s">
        <v>260</v>
      </c>
      <c r="I21" s="112"/>
      <c r="J21" s="112"/>
      <c r="K21" s="112" t="s">
        <v>256</v>
      </c>
      <c r="L21" s="112" t="s">
        <v>180</v>
      </c>
      <c r="M21" s="112"/>
      <c r="N21" s="112"/>
      <c r="O21" s="112"/>
      <c r="P21" s="112" t="s">
        <v>256</v>
      </c>
      <c r="Q21" s="112" t="s">
        <v>180</v>
      </c>
      <c r="R21" s="112"/>
      <c r="S21" s="112"/>
      <c r="T21" s="112"/>
      <c r="U21" s="112" t="s">
        <v>256</v>
      </c>
      <c r="V21" s="112" t="s">
        <v>180</v>
      </c>
      <c r="W21" s="112"/>
      <c r="X21" s="112"/>
    </row>
    <row r="22" spans="1:24" s="79" customFormat="1" ht="40.5" customHeight="1" x14ac:dyDescent="0.25">
      <c r="A22" s="112"/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 t="s">
        <v>510</v>
      </c>
      <c r="M22" s="112"/>
      <c r="N22" s="112" t="s">
        <v>511</v>
      </c>
      <c r="O22" s="112"/>
      <c r="P22" s="112"/>
      <c r="Q22" s="112" t="s">
        <v>602</v>
      </c>
      <c r="R22" s="112"/>
      <c r="S22" s="112"/>
      <c r="T22" s="112" t="s">
        <v>603</v>
      </c>
      <c r="U22" s="112"/>
      <c r="V22" s="112" t="s">
        <v>604</v>
      </c>
      <c r="W22" s="112"/>
      <c r="X22" s="112" t="s">
        <v>605</v>
      </c>
    </row>
    <row r="23" spans="1:24" s="79" customFormat="1" ht="95.25" customHeight="1" x14ac:dyDescent="0.25">
      <c r="A23" s="112"/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2" t="s">
        <v>515</v>
      </c>
      <c r="M23" s="12" t="s">
        <v>516</v>
      </c>
      <c r="N23" s="112"/>
      <c r="O23" s="112"/>
      <c r="P23" s="112"/>
      <c r="Q23" s="12" t="s">
        <v>512</v>
      </c>
      <c r="R23" s="12" t="s">
        <v>513</v>
      </c>
      <c r="S23" s="12" t="s">
        <v>606</v>
      </c>
      <c r="T23" s="112"/>
      <c r="U23" s="112"/>
      <c r="V23" s="12" t="s">
        <v>256</v>
      </c>
      <c r="W23" s="12" t="s">
        <v>619</v>
      </c>
      <c r="X23" s="112"/>
    </row>
    <row r="24" spans="1:24" x14ac:dyDescent="0.2">
      <c r="A24" s="13">
        <v>1</v>
      </c>
      <c r="B24" s="13">
        <v>2</v>
      </c>
      <c r="C24" s="13">
        <v>3</v>
      </c>
      <c r="D24" s="13">
        <v>4</v>
      </c>
      <c r="E24" s="13">
        <v>5</v>
      </c>
      <c r="F24" s="13">
        <v>6</v>
      </c>
      <c r="G24" s="13">
        <v>7</v>
      </c>
      <c r="H24" s="13">
        <v>8</v>
      </c>
      <c r="I24" s="13">
        <v>9</v>
      </c>
      <c r="J24" s="13">
        <v>10</v>
      </c>
      <c r="K24" s="13">
        <v>11</v>
      </c>
      <c r="L24" s="13">
        <v>10</v>
      </c>
      <c r="M24" s="13">
        <v>12</v>
      </c>
      <c r="N24" s="13">
        <v>13</v>
      </c>
      <c r="O24" s="13">
        <v>14</v>
      </c>
      <c r="P24" s="13">
        <v>15</v>
      </c>
      <c r="Q24" s="13">
        <v>16</v>
      </c>
      <c r="R24" s="13">
        <v>17</v>
      </c>
      <c r="S24" s="13">
        <v>18</v>
      </c>
      <c r="T24" s="13">
        <v>19</v>
      </c>
      <c r="U24" s="13">
        <v>20</v>
      </c>
      <c r="V24" s="13">
        <v>21</v>
      </c>
      <c r="W24" s="13">
        <v>22</v>
      </c>
      <c r="X24" s="13">
        <v>23</v>
      </c>
    </row>
    <row r="25" spans="1:24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x14ac:dyDescent="0.2">
      <c r="A28" s="300" t="s">
        <v>161</v>
      </c>
      <c r="B28" s="300"/>
      <c r="C28" s="300"/>
      <c r="D28" s="300"/>
      <c r="E28" s="300"/>
      <c r="F28" s="300"/>
      <c r="G28" s="300"/>
      <c r="H28" s="300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81"/>
      <c r="X28" s="81"/>
    </row>
  </sheetData>
  <mergeCells count="65">
    <mergeCell ref="A1:N1"/>
    <mergeCell ref="A2:N2"/>
    <mergeCell ref="A4:A8"/>
    <mergeCell ref="B4:B8"/>
    <mergeCell ref="C4:C8"/>
    <mergeCell ref="D4:D8"/>
    <mergeCell ref="E4:E8"/>
    <mergeCell ref="F4:F8"/>
    <mergeCell ref="G4:G8"/>
    <mergeCell ref="H4:H8"/>
    <mergeCell ref="I4:J5"/>
    <mergeCell ref="K4:K8"/>
    <mergeCell ref="L4:L8"/>
    <mergeCell ref="M4:P5"/>
    <mergeCell ref="X6:Z6"/>
    <mergeCell ref="N7:O7"/>
    <mergeCell ref="P7:P8"/>
    <mergeCell ref="S7:U7"/>
    <mergeCell ref="V7:V8"/>
    <mergeCell ref="X7:Y7"/>
    <mergeCell ref="Z7:Z8"/>
    <mergeCell ref="A13:J13"/>
    <mergeCell ref="A15:N15"/>
    <mergeCell ref="A16:N16"/>
    <mergeCell ref="Q4:Q8"/>
    <mergeCell ref="R4:V5"/>
    <mergeCell ref="W4:Z4"/>
    <mergeCell ref="W5:Z5"/>
    <mergeCell ref="I6:I8"/>
    <mergeCell ref="J6:J8"/>
    <mergeCell ref="M6:M8"/>
    <mergeCell ref="N6:P6"/>
    <mergeCell ref="R6:R8"/>
    <mergeCell ref="S6:V6"/>
    <mergeCell ref="W6:W8"/>
    <mergeCell ref="N22:N23"/>
    <mergeCell ref="Q22:S22"/>
    <mergeCell ref="T22:T23"/>
    <mergeCell ref="C18:K18"/>
    <mergeCell ref="A19:A23"/>
    <mergeCell ref="B19:B23"/>
    <mergeCell ref="C19:C23"/>
    <mergeCell ref="D19:D23"/>
    <mergeCell ref="E19:E23"/>
    <mergeCell ref="F19:F23"/>
    <mergeCell ref="G19:H20"/>
    <mergeCell ref="I19:I23"/>
    <mergeCell ref="J19:J23"/>
    <mergeCell ref="K19:N20"/>
    <mergeCell ref="V22:W22"/>
    <mergeCell ref="X22:X23"/>
    <mergeCell ref="A28:H28"/>
    <mergeCell ref="O19:O23"/>
    <mergeCell ref="P19:T20"/>
    <mergeCell ref="U19:X19"/>
    <mergeCell ref="U20:X20"/>
    <mergeCell ref="G21:G23"/>
    <mergeCell ref="H21:H23"/>
    <mergeCell ref="K21:K23"/>
    <mergeCell ref="L21:N21"/>
    <mergeCell ref="P21:P23"/>
    <mergeCell ref="Q21:T21"/>
    <mergeCell ref="U21:U23"/>
    <mergeCell ref="V21:X21"/>
    <mergeCell ref="L22:M22"/>
  </mergeCells>
  <pageMargins left="0.78740157480314954" right="0.78740157480314954" top="0.59055118110236249" bottom="0.78740157480314954" header="0.19685039370078738" footer="0.51181102362204722"/>
  <pageSetup paperSize="9" scale="44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3"/>
  <dimension ref="A1:R75"/>
  <sheetViews>
    <sheetView view="pageBreakPreview" workbookViewId="0">
      <selection activeCell="C62" sqref="C62"/>
    </sheetView>
  </sheetViews>
  <sheetFormatPr defaultColWidth="9.140625" defaultRowHeight="12.75" x14ac:dyDescent="0.2"/>
  <cols>
    <col min="1" max="2" width="9.140625" style="19"/>
    <col min="3" max="3" width="14.85546875" style="19" customWidth="1"/>
    <col min="4" max="7" width="9.140625" style="19"/>
    <col min="8" max="8" width="14" style="19" customWidth="1"/>
    <col min="9" max="9" width="11" style="19" bestFit="1" customWidth="1"/>
    <col min="10" max="10" width="9.140625" style="19"/>
    <col min="11" max="11" width="10.140625" style="19" customWidth="1"/>
    <col min="12" max="12" width="10.28515625" style="19" customWidth="1"/>
    <col min="13" max="16384" width="9.140625" style="19"/>
  </cols>
  <sheetData>
    <row r="1" spans="1:18" x14ac:dyDescent="0.2">
      <c r="A1" s="302" t="s">
        <v>620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18" x14ac:dyDescent="0.2">
      <c r="A2" s="302" t="s">
        <v>621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spans="1:18" ht="13.5" customHeight="1" x14ac:dyDescent="0.2">
      <c r="D3" s="4"/>
    </row>
    <row r="4" spans="1:18" x14ac:dyDescent="0.2">
      <c r="A4" s="302" t="s">
        <v>622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</row>
    <row r="5" spans="1:18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8" ht="15" x14ac:dyDescent="0.25">
      <c r="C6" s="365" t="s">
        <v>623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</row>
    <row r="7" spans="1:18" ht="54.75" customHeight="1" x14ac:dyDescent="0.2">
      <c r="A7" s="112" t="s">
        <v>496</v>
      </c>
      <c r="B7" s="112"/>
      <c r="C7" s="112" t="s">
        <v>497</v>
      </c>
      <c r="D7" s="112" t="s">
        <v>507</v>
      </c>
      <c r="E7" s="112"/>
      <c r="F7" s="112" t="s">
        <v>250</v>
      </c>
      <c r="G7" s="112" t="s">
        <v>624</v>
      </c>
      <c r="H7" s="112" t="s">
        <v>625</v>
      </c>
      <c r="I7" s="112"/>
      <c r="J7" s="112"/>
      <c r="K7" s="112" t="s">
        <v>626</v>
      </c>
      <c r="L7" s="112"/>
      <c r="M7" s="112" t="s">
        <v>627</v>
      </c>
      <c r="N7" s="112"/>
      <c r="O7" s="112" t="s">
        <v>628</v>
      </c>
      <c r="P7" s="112" t="s">
        <v>629</v>
      </c>
      <c r="Q7" s="112"/>
      <c r="R7" s="112" t="s">
        <v>630</v>
      </c>
    </row>
    <row r="8" spans="1:18" ht="89.25" x14ac:dyDescent="0.2">
      <c r="A8" s="112"/>
      <c r="B8" s="112"/>
      <c r="C8" s="112"/>
      <c r="D8" s="12" t="s">
        <v>55</v>
      </c>
      <c r="E8" s="12" t="s">
        <v>260</v>
      </c>
      <c r="F8" s="112"/>
      <c r="G8" s="112"/>
      <c r="H8" s="12" t="s">
        <v>55</v>
      </c>
      <c r="I8" s="12" t="s">
        <v>297</v>
      </c>
      <c r="J8" s="12" t="s">
        <v>631</v>
      </c>
      <c r="K8" s="12" t="s">
        <v>632</v>
      </c>
      <c r="L8" s="12" t="s">
        <v>633</v>
      </c>
      <c r="M8" s="12" t="s">
        <v>634</v>
      </c>
      <c r="N8" s="12" t="s">
        <v>635</v>
      </c>
      <c r="O8" s="112"/>
      <c r="P8" s="12" t="s">
        <v>636</v>
      </c>
      <c r="Q8" s="12" t="s">
        <v>637</v>
      </c>
      <c r="R8" s="112"/>
    </row>
    <row r="9" spans="1:18" x14ac:dyDescent="0.2">
      <c r="A9" s="115">
        <v>1</v>
      </c>
      <c r="B9" s="115"/>
      <c r="C9" s="13">
        <v>2</v>
      </c>
      <c r="D9" s="13">
        <v>3</v>
      </c>
      <c r="E9" s="13">
        <v>4</v>
      </c>
      <c r="F9" s="13">
        <v>5</v>
      </c>
      <c r="G9" s="13">
        <v>6</v>
      </c>
      <c r="H9" s="13">
        <v>7</v>
      </c>
      <c r="I9" s="13">
        <v>8</v>
      </c>
      <c r="J9" s="13">
        <v>9</v>
      </c>
      <c r="K9" s="13">
        <v>10</v>
      </c>
      <c r="L9" s="13">
        <v>11</v>
      </c>
      <c r="M9" s="13">
        <v>12</v>
      </c>
      <c r="N9" s="13">
        <v>13</v>
      </c>
      <c r="O9" s="13">
        <v>14</v>
      </c>
      <c r="P9" s="13">
        <v>15</v>
      </c>
      <c r="Q9" s="13">
        <v>16</v>
      </c>
      <c r="R9" s="13">
        <v>17</v>
      </c>
    </row>
    <row r="10" spans="1:18" ht="27.75" customHeight="1" x14ac:dyDescent="0.2">
      <c r="A10" s="333" t="s">
        <v>517</v>
      </c>
      <c r="B10" s="333"/>
      <c r="C10" s="13" t="s">
        <v>279</v>
      </c>
      <c r="D10" s="13" t="s">
        <v>611</v>
      </c>
      <c r="E10" s="68" t="s">
        <v>519</v>
      </c>
      <c r="F10" s="13">
        <v>1000</v>
      </c>
      <c r="G10" s="14"/>
      <c r="H10" s="13" t="s">
        <v>279</v>
      </c>
      <c r="I10" s="13" t="s">
        <v>279</v>
      </c>
      <c r="J10" s="13" t="s">
        <v>279</v>
      </c>
      <c r="K10" s="13" t="s">
        <v>279</v>
      </c>
      <c r="L10" s="13" t="s">
        <v>279</v>
      </c>
      <c r="M10" s="13" t="s">
        <v>279</v>
      </c>
      <c r="N10" s="14"/>
      <c r="O10" s="14"/>
      <c r="P10" s="13" t="s">
        <v>279</v>
      </c>
      <c r="Q10" s="13" t="s">
        <v>279</v>
      </c>
      <c r="R10" s="13" t="s">
        <v>279</v>
      </c>
    </row>
    <row r="11" spans="1:18" ht="15.75" x14ac:dyDescent="0.2">
      <c r="A11" s="333" t="s">
        <v>180</v>
      </c>
      <c r="B11" s="333"/>
      <c r="C11" s="14"/>
      <c r="D11" s="13" t="s">
        <v>611</v>
      </c>
      <c r="E11" s="68" t="s">
        <v>519</v>
      </c>
      <c r="F11" s="13">
        <v>1001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18" ht="15.75" x14ac:dyDescent="0.2">
      <c r="A12" s="349"/>
      <c r="B12" s="349"/>
      <c r="C12" s="14"/>
      <c r="D12" s="13" t="s">
        <v>611</v>
      </c>
      <c r="E12" s="68" t="s">
        <v>519</v>
      </c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ht="25.5" customHeight="1" x14ac:dyDescent="0.2">
      <c r="A13" s="333" t="s">
        <v>566</v>
      </c>
      <c r="B13" s="333"/>
      <c r="C13" s="13" t="s">
        <v>279</v>
      </c>
      <c r="D13" s="13" t="s">
        <v>567</v>
      </c>
      <c r="E13" s="68" t="s">
        <v>568</v>
      </c>
      <c r="F13" s="13">
        <v>2000</v>
      </c>
      <c r="G13" s="14"/>
      <c r="H13" s="13" t="s">
        <v>279</v>
      </c>
      <c r="I13" s="13" t="s">
        <v>279</v>
      </c>
      <c r="J13" s="13" t="s">
        <v>279</v>
      </c>
      <c r="K13" s="13" t="s">
        <v>279</v>
      </c>
      <c r="L13" s="13" t="s">
        <v>279</v>
      </c>
      <c r="M13" s="13" t="s">
        <v>279</v>
      </c>
      <c r="N13" s="14"/>
      <c r="O13" s="14"/>
      <c r="P13" s="13" t="s">
        <v>279</v>
      </c>
      <c r="Q13" s="13" t="s">
        <v>279</v>
      </c>
      <c r="R13" s="13" t="s">
        <v>279</v>
      </c>
    </row>
    <row r="14" spans="1:18" x14ac:dyDescent="0.2">
      <c r="A14" s="333" t="s">
        <v>180</v>
      </c>
      <c r="B14" s="333"/>
      <c r="C14" s="14"/>
      <c r="D14" s="13" t="s">
        <v>567</v>
      </c>
      <c r="E14" s="68" t="s">
        <v>568</v>
      </c>
      <c r="F14" s="13">
        <v>2001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x14ac:dyDescent="0.2">
      <c r="A15" s="349"/>
      <c r="B15" s="349"/>
      <c r="C15" s="14"/>
      <c r="D15" s="13" t="s">
        <v>567</v>
      </c>
      <c r="E15" s="68" t="s">
        <v>568</v>
      </c>
      <c r="F15" s="1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ht="42" customHeight="1" x14ac:dyDescent="0.2">
      <c r="A16" s="333" t="s">
        <v>569</v>
      </c>
      <c r="B16" s="333"/>
      <c r="C16" s="13" t="s">
        <v>279</v>
      </c>
      <c r="D16" s="13" t="s">
        <v>638</v>
      </c>
      <c r="E16" s="68" t="s">
        <v>571</v>
      </c>
      <c r="F16" s="13">
        <v>3000</v>
      </c>
      <c r="G16" s="14"/>
      <c r="H16" s="13" t="s">
        <v>279</v>
      </c>
      <c r="I16" s="13" t="s">
        <v>279</v>
      </c>
      <c r="J16" s="13" t="s">
        <v>279</v>
      </c>
      <c r="K16" s="13" t="s">
        <v>279</v>
      </c>
      <c r="L16" s="13" t="s">
        <v>279</v>
      </c>
      <c r="M16" s="13" t="s">
        <v>279</v>
      </c>
      <c r="N16" s="14"/>
      <c r="O16" s="14"/>
      <c r="P16" s="13" t="s">
        <v>279</v>
      </c>
      <c r="Q16" s="13" t="s">
        <v>279</v>
      </c>
      <c r="R16" s="13" t="s">
        <v>279</v>
      </c>
    </row>
    <row r="17" spans="1:18" ht="15.75" x14ac:dyDescent="0.2">
      <c r="A17" s="333" t="s">
        <v>180</v>
      </c>
      <c r="B17" s="333"/>
      <c r="C17" s="14"/>
      <c r="D17" s="13" t="s">
        <v>638</v>
      </c>
      <c r="E17" s="68" t="s">
        <v>571</v>
      </c>
      <c r="F17" s="13">
        <v>3001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ht="15.75" x14ac:dyDescent="0.2">
      <c r="A18" s="349"/>
      <c r="B18" s="349"/>
      <c r="C18" s="14"/>
      <c r="D18" s="13" t="s">
        <v>638</v>
      </c>
      <c r="E18" s="68" t="s">
        <v>571</v>
      </c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ht="42.75" customHeight="1" x14ac:dyDescent="0.2">
      <c r="A19" s="333" t="s">
        <v>572</v>
      </c>
      <c r="B19" s="333"/>
      <c r="C19" s="13" t="s">
        <v>279</v>
      </c>
      <c r="D19" s="13" t="s">
        <v>567</v>
      </c>
      <c r="E19" s="68" t="s">
        <v>568</v>
      </c>
      <c r="F19" s="13">
        <v>4000</v>
      </c>
      <c r="G19" s="14"/>
      <c r="H19" s="13" t="s">
        <v>279</v>
      </c>
      <c r="I19" s="13" t="s">
        <v>279</v>
      </c>
      <c r="J19" s="13" t="s">
        <v>279</v>
      </c>
      <c r="K19" s="13" t="s">
        <v>279</v>
      </c>
      <c r="L19" s="13" t="s">
        <v>279</v>
      </c>
      <c r="M19" s="13" t="s">
        <v>279</v>
      </c>
      <c r="N19" s="14"/>
      <c r="O19" s="14"/>
      <c r="P19" s="13" t="s">
        <v>279</v>
      </c>
      <c r="Q19" s="13" t="s">
        <v>279</v>
      </c>
      <c r="R19" s="13" t="s">
        <v>279</v>
      </c>
    </row>
    <row r="20" spans="1:18" x14ac:dyDescent="0.2">
      <c r="A20" s="333" t="s">
        <v>180</v>
      </c>
      <c r="B20" s="333"/>
      <c r="C20" s="14"/>
      <c r="D20" s="13" t="s">
        <v>567</v>
      </c>
      <c r="E20" s="68" t="s">
        <v>568</v>
      </c>
      <c r="F20" s="13">
        <v>4001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">
      <c r="A21" s="349"/>
      <c r="B21" s="349"/>
      <c r="C21" s="14"/>
      <c r="D21" s="13" t="s">
        <v>567</v>
      </c>
      <c r="E21" s="68" t="s">
        <v>568</v>
      </c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ht="43.5" customHeight="1" x14ac:dyDescent="0.2">
      <c r="A22" s="333" t="s">
        <v>573</v>
      </c>
      <c r="B22" s="333"/>
      <c r="C22" s="13" t="s">
        <v>279</v>
      </c>
      <c r="D22" s="13" t="s">
        <v>574</v>
      </c>
      <c r="E22" s="68" t="s">
        <v>575</v>
      </c>
      <c r="F22" s="13">
        <v>5000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x14ac:dyDescent="0.2">
      <c r="A23" s="333" t="s">
        <v>180</v>
      </c>
      <c r="B23" s="333"/>
      <c r="C23" s="14"/>
      <c r="D23" s="13" t="s">
        <v>574</v>
      </c>
      <c r="E23" s="68" t="s">
        <v>575</v>
      </c>
      <c r="F23" s="13">
        <v>5001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 x14ac:dyDescent="0.2">
      <c r="A24" s="349"/>
      <c r="B24" s="349"/>
      <c r="C24" s="14"/>
      <c r="D24" s="13" t="s">
        <v>574</v>
      </c>
      <c r="E24" s="68" t="s">
        <v>575</v>
      </c>
      <c r="F24" s="1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 x14ac:dyDescent="0.2">
      <c r="A25" s="14" t="s">
        <v>161</v>
      </c>
      <c r="B25" s="14"/>
      <c r="C25" s="14"/>
      <c r="D25" s="14"/>
      <c r="E25" s="82"/>
      <c r="F25" s="13">
        <v>9000</v>
      </c>
      <c r="G25" s="13" t="s">
        <v>279</v>
      </c>
      <c r="H25" s="13" t="s">
        <v>279</v>
      </c>
      <c r="I25" s="13" t="s">
        <v>279</v>
      </c>
      <c r="J25" s="13" t="s">
        <v>279</v>
      </c>
      <c r="K25" s="13" t="s">
        <v>279</v>
      </c>
      <c r="L25" s="13" t="s">
        <v>279</v>
      </c>
      <c r="M25" s="13" t="s">
        <v>279</v>
      </c>
      <c r="N25" s="14"/>
      <c r="O25" s="14"/>
      <c r="P25" s="13" t="s">
        <v>279</v>
      </c>
      <c r="Q25" s="13" t="s">
        <v>279</v>
      </c>
      <c r="R25" s="13" t="s">
        <v>279</v>
      </c>
    </row>
    <row r="26" spans="1:18" x14ac:dyDescent="0.2">
      <c r="D26" s="4"/>
    </row>
    <row r="27" spans="1:18" x14ac:dyDescent="0.2">
      <c r="A27" s="302" t="s">
        <v>639</v>
      </c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302"/>
    </row>
    <row r="28" spans="1:18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</row>
    <row r="29" spans="1:18" ht="15" x14ac:dyDescent="0.25">
      <c r="B29" s="122" t="s">
        <v>640</v>
      </c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</row>
    <row r="30" spans="1:18" ht="52.5" customHeight="1" x14ac:dyDescent="0.2">
      <c r="A30" s="112" t="s">
        <v>496</v>
      </c>
      <c r="B30" s="112"/>
      <c r="C30" s="112" t="s">
        <v>497</v>
      </c>
      <c r="D30" s="112" t="s">
        <v>507</v>
      </c>
      <c r="E30" s="112"/>
      <c r="F30" s="112" t="s">
        <v>250</v>
      </c>
      <c r="G30" s="112" t="s">
        <v>641</v>
      </c>
      <c r="H30" s="112" t="s">
        <v>625</v>
      </c>
      <c r="I30" s="112"/>
      <c r="J30" s="112"/>
      <c r="K30" s="112" t="s">
        <v>642</v>
      </c>
      <c r="L30" s="112" t="s">
        <v>627</v>
      </c>
      <c r="M30" s="112"/>
      <c r="N30" s="112"/>
      <c r="O30" s="112" t="s">
        <v>643</v>
      </c>
      <c r="P30" s="112" t="s">
        <v>644</v>
      </c>
      <c r="Q30" s="112"/>
      <c r="R30" s="112" t="s">
        <v>645</v>
      </c>
    </row>
    <row r="31" spans="1:18" ht="103.5" customHeight="1" x14ac:dyDescent="0.2">
      <c r="A31" s="112"/>
      <c r="B31" s="112"/>
      <c r="C31" s="112"/>
      <c r="D31" s="12" t="s">
        <v>55</v>
      </c>
      <c r="E31" s="12" t="s">
        <v>260</v>
      </c>
      <c r="F31" s="112"/>
      <c r="G31" s="112"/>
      <c r="H31" s="12" t="s">
        <v>55</v>
      </c>
      <c r="I31" s="12" t="s">
        <v>297</v>
      </c>
      <c r="J31" s="12" t="s">
        <v>631</v>
      </c>
      <c r="K31" s="112"/>
      <c r="L31" s="12" t="s">
        <v>646</v>
      </c>
      <c r="M31" s="12" t="s">
        <v>647</v>
      </c>
      <c r="N31" s="12" t="s">
        <v>648</v>
      </c>
      <c r="O31" s="112"/>
      <c r="P31" s="12" t="s">
        <v>649</v>
      </c>
      <c r="Q31" s="12" t="s">
        <v>650</v>
      </c>
      <c r="R31" s="112"/>
    </row>
    <row r="32" spans="1:18" x14ac:dyDescent="0.2">
      <c r="A32" s="115">
        <v>1</v>
      </c>
      <c r="B32" s="115"/>
      <c r="C32" s="13">
        <v>2</v>
      </c>
      <c r="D32" s="78">
        <v>3</v>
      </c>
      <c r="E32" s="13">
        <v>4</v>
      </c>
      <c r="F32" s="13">
        <v>5</v>
      </c>
      <c r="G32" s="13">
        <v>6</v>
      </c>
      <c r="H32" s="13">
        <v>7</v>
      </c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>
        <v>15</v>
      </c>
      <c r="Q32" s="13">
        <v>16</v>
      </c>
      <c r="R32" s="13">
        <v>17</v>
      </c>
    </row>
    <row r="33" spans="1:18" ht="26.25" customHeight="1" x14ac:dyDescent="0.2">
      <c r="A33" s="333" t="s">
        <v>517</v>
      </c>
      <c r="B33" s="333"/>
      <c r="C33" s="13" t="s">
        <v>279</v>
      </c>
      <c r="D33" s="13" t="s">
        <v>611</v>
      </c>
      <c r="E33" s="68" t="s">
        <v>519</v>
      </c>
      <c r="F33" s="13">
        <v>1000</v>
      </c>
      <c r="G33" s="14"/>
      <c r="H33" s="13" t="s">
        <v>279</v>
      </c>
      <c r="I33" s="13" t="s">
        <v>279</v>
      </c>
      <c r="J33" s="13" t="s">
        <v>279</v>
      </c>
      <c r="K33" s="13" t="s">
        <v>279</v>
      </c>
      <c r="L33" s="13" t="s">
        <v>279</v>
      </c>
      <c r="M33" s="13" t="s">
        <v>279</v>
      </c>
      <c r="N33" s="14"/>
      <c r="O33" s="14"/>
      <c r="P33" s="13" t="s">
        <v>279</v>
      </c>
      <c r="Q33" s="13" t="s">
        <v>279</v>
      </c>
      <c r="R33" s="13" t="s">
        <v>279</v>
      </c>
    </row>
    <row r="34" spans="1:18" ht="15.75" x14ac:dyDescent="0.2">
      <c r="A34" s="333" t="s">
        <v>180</v>
      </c>
      <c r="B34" s="333"/>
      <c r="C34" s="14"/>
      <c r="D34" s="13" t="s">
        <v>611</v>
      </c>
      <c r="E34" s="68" t="s">
        <v>519</v>
      </c>
      <c r="F34" s="13">
        <v>1001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</row>
    <row r="35" spans="1:18" ht="15.75" x14ac:dyDescent="0.2">
      <c r="A35" s="349"/>
      <c r="B35" s="349"/>
      <c r="C35" s="14"/>
      <c r="D35" s="13" t="s">
        <v>611</v>
      </c>
      <c r="E35" s="68" t="s">
        <v>519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</row>
    <row r="36" spans="1:18" ht="30" customHeight="1" x14ac:dyDescent="0.2">
      <c r="A36" s="333" t="s">
        <v>566</v>
      </c>
      <c r="B36" s="333"/>
      <c r="C36" s="13" t="s">
        <v>279</v>
      </c>
      <c r="D36" s="13" t="s">
        <v>567</v>
      </c>
      <c r="E36" s="68" t="s">
        <v>568</v>
      </c>
      <c r="F36" s="13">
        <v>2000</v>
      </c>
      <c r="G36" s="14"/>
      <c r="H36" s="13" t="s">
        <v>279</v>
      </c>
      <c r="I36" s="13" t="s">
        <v>279</v>
      </c>
      <c r="J36" s="13" t="s">
        <v>279</v>
      </c>
      <c r="K36" s="13" t="s">
        <v>279</v>
      </c>
      <c r="L36" s="13" t="s">
        <v>279</v>
      </c>
      <c r="M36" s="13" t="s">
        <v>279</v>
      </c>
      <c r="N36" s="14"/>
      <c r="O36" s="14"/>
      <c r="P36" s="13" t="s">
        <v>279</v>
      </c>
      <c r="Q36" s="13" t="s">
        <v>279</v>
      </c>
      <c r="R36" s="13" t="s">
        <v>279</v>
      </c>
    </row>
    <row r="37" spans="1:18" x14ac:dyDescent="0.2">
      <c r="A37" s="333" t="s">
        <v>180</v>
      </c>
      <c r="B37" s="333"/>
      <c r="C37" s="14"/>
      <c r="D37" s="13" t="s">
        <v>567</v>
      </c>
      <c r="E37" s="68" t="s">
        <v>568</v>
      </c>
      <c r="F37" s="13">
        <v>2001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</row>
    <row r="38" spans="1:18" x14ac:dyDescent="0.2">
      <c r="A38" s="349"/>
      <c r="B38" s="349"/>
      <c r="C38" s="14"/>
      <c r="D38" s="13" t="s">
        <v>567</v>
      </c>
      <c r="E38" s="68" t="s">
        <v>568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</row>
    <row r="39" spans="1:18" ht="39" customHeight="1" x14ac:dyDescent="0.2">
      <c r="A39" s="333" t="s">
        <v>569</v>
      </c>
      <c r="B39" s="333"/>
      <c r="C39" s="13" t="s">
        <v>279</v>
      </c>
      <c r="D39" s="13" t="s">
        <v>638</v>
      </c>
      <c r="E39" s="68" t="s">
        <v>571</v>
      </c>
      <c r="F39" s="13">
        <v>3000</v>
      </c>
      <c r="G39" s="14"/>
      <c r="H39" s="13" t="s">
        <v>279</v>
      </c>
      <c r="I39" s="13" t="s">
        <v>279</v>
      </c>
      <c r="J39" s="13" t="s">
        <v>279</v>
      </c>
      <c r="K39" s="13" t="s">
        <v>279</v>
      </c>
      <c r="L39" s="13" t="s">
        <v>279</v>
      </c>
      <c r="M39" s="13" t="s">
        <v>279</v>
      </c>
      <c r="N39" s="14"/>
      <c r="O39" s="14"/>
      <c r="P39" s="13" t="s">
        <v>279</v>
      </c>
      <c r="Q39" s="13" t="s">
        <v>279</v>
      </c>
      <c r="R39" s="13" t="s">
        <v>279</v>
      </c>
    </row>
    <row r="40" spans="1:18" ht="15.75" x14ac:dyDescent="0.2">
      <c r="A40" s="333" t="s">
        <v>180</v>
      </c>
      <c r="B40" s="333"/>
      <c r="C40" s="14"/>
      <c r="D40" s="13" t="s">
        <v>638</v>
      </c>
      <c r="E40" s="68" t="s">
        <v>571</v>
      </c>
      <c r="F40" s="13">
        <v>3001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</row>
    <row r="41" spans="1:18" ht="15.75" x14ac:dyDescent="0.2">
      <c r="A41" s="349"/>
      <c r="B41" s="349"/>
      <c r="C41" s="14"/>
      <c r="D41" s="13" t="s">
        <v>638</v>
      </c>
      <c r="E41" s="68" t="s">
        <v>571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</row>
    <row r="42" spans="1:18" ht="39" customHeight="1" x14ac:dyDescent="0.2">
      <c r="A42" s="333" t="s">
        <v>572</v>
      </c>
      <c r="B42" s="333"/>
      <c r="C42" s="13" t="s">
        <v>279</v>
      </c>
      <c r="D42" s="13" t="s">
        <v>567</v>
      </c>
      <c r="E42" s="68" t="s">
        <v>568</v>
      </c>
      <c r="F42" s="13">
        <v>4000</v>
      </c>
      <c r="G42" s="13"/>
      <c r="H42" s="13" t="s">
        <v>279</v>
      </c>
      <c r="I42" s="13" t="s">
        <v>279</v>
      </c>
      <c r="J42" s="13" t="s">
        <v>279</v>
      </c>
      <c r="K42" s="13" t="s">
        <v>279</v>
      </c>
      <c r="L42" s="13" t="s">
        <v>279</v>
      </c>
      <c r="M42" s="13" t="s">
        <v>279</v>
      </c>
      <c r="N42" s="14"/>
      <c r="O42" s="14"/>
      <c r="P42" s="13" t="s">
        <v>279</v>
      </c>
      <c r="Q42" s="13" t="s">
        <v>279</v>
      </c>
      <c r="R42" s="13" t="s">
        <v>279</v>
      </c>
    </row>
    <row r="43" spans="1:18" x14ac:dyDescent="0.2">
      <c r="A43" s="333" t="s">
        <v>180</v>
      </c>
      <c r="B43" s="333"/>
      <c r="C43" s="14"/>
      <c r="D43" s="13" t="s">
        <v>567</v>
      </c>
      <c r="E43" s="68" t="s">
        <v>568</v>
      </c>
      <c r="F43" s="13">
        <v>4001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</row>
    <row r="44" spans="1:18" x14ac:dyDescent="0.2">
      <c r="A44" s="349"/>
      <c r="B44" s="349"/>
      <c r="C44" s="14"/>
      <c r="D44" s="13" t="s">
        <v>567</v>
      </c>
      <c r="E44" s="68" t="s">
        <v>568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</row>
    <row r="45" spans="1:18" ht="39" customHeight="1" x14ac:dyDescent="0.2">
      <c r="A45" s="333" t="s">
        <v>573</v>
      </c>
      <c r="B45" s="333"/>
      <c r="C45" s="13" t="s">
        <v>279</v>
      </c>
      <c r="D45" s="13" t="s">
        <v>574</v>
      </c>
      <c r="E45" s="68" t="s">
        <v>575</v>
      </c>
      <c r="F45" s="13">
        <v>5000</v>
      </c>
      <c r="G45" s="14"/>
      <c r="H45" s="13" t="s">
        <v>279</v>
      </c>
      <c r="I45" s="13" t="s">
        <v>279</v>
      </c>
      <c r="J45" s="13" t="s">
        <v>279</v>
      </c>
      <c r="K45" s="13" t="s">
        <v>279</v>
      </c>
      <c r="L45" s="13" t="s">
        <v>279</v>
      </c>
      <c r="M45" s="13" t="s">
        <v>279</v>
      </c>
      <c r="N45" s="14"/>
      <c r="O45" s="14"/>
      <c r="P45" s="13" t="s">
        <v>279</v>
      </c>
      <c r="Q45" s="13" t="s">
        <v>279</v>
      </c>
      <c r="R45" s="13" t="s">
        <v>279</v>
      </c>
    </row>
    <row r="46" spans="1:18" x14ac:dyDescent="0.2">
      <c r="A46" s="333" t="s">
        <v>180</v>
      </c>
      <c r="B46" s="333"/>
      <c r="C46" s="14"/>
      <c r="D46" s="13" t="s">
        <v>574</v>
      </c>
      <c r="E46" s="68" t="s">
        <v>575</v>
      </c>
      <c r="F46" s="13">
        <v>5001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</row>
    <row r="47" spans="1:18" x14ac:dyDescent="0.2">
      <c r="A47" s="355"/>
      <c r="B47" s="355"/>
      <c r="C47" s="14"/>
      <c r="D47" s="13" t="s">
        <v>574</v>
      </c>
      <c r="E47" s="68" t="s">
        <v>575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</row>
    <row r="48" spans="1:18" x14ac:dyDescent="0.2">
      <c r="A48" s="300" t="s">
        <v>161</v>
      </c>
      <c r="B48" s="300"/>
      <c r="C48" s="300"/>
      <c r="D48" s="300"/>
      <c r="E48" s="300"/>
      <c r="F48" s="13">
        <v>9000</v>
      </c>
      <c r="G48" s="13" t="s">
        <v>279</v>
      </c>
      <c r="H48" s="13" t="s">
        <v>279</v>
      </c>
      <c r="I48" s="13" t="s">
        <v>279</v>
      </c>
      <c r="J48" s="13" t="s">
        <v>279</v>
      </c>
      <c r="K48" s="13" t="s">
        <v>279</v>
      </c>
      <c r="L48" s="13" t="s">
        <v>279</v>
      </c>
      <c r="M48" s="13" t="s">
        <v>279</v>
      </c>
      <c r="N48" s="14"/>
      <c r="O48" s="14"/>
      <c r="P48" s="13" t="s">
        <v>279</v>
      </c>
      <c r="Q48" s="13" t="s">
        <v>279</v>
      </c>
      <c r="R48" s="13" t="s">
        <v>279</v>
      </c>
    </row>
    <row r="50" spans="1:18" x14ac:dyDescent="0.2">
      <c r="A50" s="302" t="s">
        <v>303</v>
      </c>
      <c r="B50" s="302"/>
      <c r="C50" s="302"/>
      <c r="D50" s="302"/>
    </row>
    <row r="51" spans="1:18" ht="28.5" customHeight="1" x14ac:dyDescent="0.2">
      <c r="A51" s="126" t="s">
        <v>651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83"/>
      <c r="P51" s="83"/>
      <c r="Q51" s="83"/>
      <c r="R51" s="83"/>
    </row>
    <row r="52" spans="1:18" ht="29.25" customHeight="1" x14ac:dyDescent="0.2">
      <c r="A52" s="126" t="s">
        <v>652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83"/>
      <c r="P52" s="83"/>
      <c r="Q52" s="83"/>
      <c r="R52" s="83"/>
    </row>
    <row r="53" spans="1:18" x14ac:dyDescent="0.2">
      <c r="D53" s="4"/>
    </row>
    <row r="54" spans="1:18" x14ac:dyDescent="0.2">
      <c r="A54" s="302" t="s">
        <v>653</v>
      </c>
      <c r="B54" s="302"/>
      <c r="C54" s="302"/>
      <c r="D54" s="302"/>
      <c r="E54" s="302"/>
      <c r="F54" s="302"/>
      <c r="G54" s="302"/>
      <c r="H54" s="302"/>
      <c r="I54" s="302"/>
      <c r="J54" s="302"/>
      <c r="K54" s="302"/>
      <c r="L54" s="302"/>
      <c r="M54" s="302"/>
      <c r="N54" s="302"/>
    </row>
    <row r="55" spans="1:18" x14ac:dyDescent="0.2">
      <c r="A55" s="302" t="s">
        <v>654</v>
      </c>
      <c r="B55" s="302"/>
      <c r="C55" s="302"/>
      <c r="D55" s="302"/>
      <c r="E55" s="302"/>
      <c r="F55" s="302"/>
      <c r="G55" s="302"/>
      <c r="H55" s="302"/>
      <c r="I55" s="302"/>
      <c r="J55" s="302"/>
      <c r="K55" s="302"/>
      <c r="L55" s="302"/>
      <c r="M55" s="302"/>
      <c r="N55" s="302"/>
    </row>
    <row r="56" spans="1:18" x14ac:dyDescent="0.2">
      <c r="D56" s="1"/>
    </row>
    <row r="57" spans="1:18" ht="53.25" customHeight="1" x14ac:dyDescent="0.2">
      <c r="A57" s="112" t="s">
        <v>496</v>
      </c>
      <c r="B57" s="112"/>
      <c r="C57" s="112" t="s">
        <v>497</v>
      </c>
      <c r="D57" s="112" t="s">
        <v>507</v>
      </c>
      <c r="E57" s="112"/>
      <c r="F57" s="112" t="s">
        <v>250</v>
      </c>
      <c r="G57" s="112" t="s">
        <v>655</v>
      </c>
      <c r="H57" s="112" t="s">
        <v>656</v>
      </c>
      <c r="I57" s="112"/>
      <c r="J57" s="112"/>
      <c r="K57" s="112" t="s">
        <v>626</v>
      </c>
      <c r="L57" s="112"/>
      <c r="M57" s="112" t="s">
        <v>643</v>
      </c>
      <c r="N57" s="112" t="s">
        <v>644</v>
      </c>
      <c r="O57" s="112"/>
      <c r="P57" s="112" t="s">
        <v>657</v>
      </c>
    </row>
    <row r="58" spans="1:18" ht="106.5" customHeight="1" x14ac:dyDescent="0.2">
      <c r="A58" s="112"/>
      <c r="B58" s="112"/>
      <c r="C58" s="112"/>
      <c r="D58" s="12" t="s">
        <v>55</v>
      </c>
      <c r="E58" s="12" t="s">
        <v>260</v>
      </c>
      <c r="F58" s="112"/>
      <c r="G58" s="112"/>
      <c r="H58" s="12" t="s">
        <v>55</v>
      </c>
      <c r="I58" s="12" t="s">
        <v>297</v>
      </c>
      <c r="J58" s="12" t="s">
        <v>631</v>
      </c>
      <c r="K58" s="12" t="s">
        <v>632</v>
      </c>
      <c r="L58" s="12" t="s">
        <v>633</v>
      </c>
      <c r="M58" s="112"/>
      <c r="N58" s="12" t="s">
        <v>636</v>
      </c>
      <c r="O58" s="12" t="s">
        <v>637</v>
      </c>
      <c r="P58" s="112"/>
    </row>
    <row r="59" spans="1:18" x14ac:dyDescent="0.2">
      <c r="A59" s="115">
        <v>1</v>
      </c>
      <c r="B59" s="115"/>
      <c r="C59" s="13">
        <v>2</v>
      </c>
      <c r="D59" s="13">
        <v>3</v>
      </c>
      <c r="E59" s="13">
        <v>4</v>
      </c>
      <c r="F59" s="13">
        <v>5</v>
      </c>
      <c r="G59" s="13">
        <v>6</v>
      </c>
      <c r="H59" s="13">
        <v>7</v>
      </c>
      <c r="I59" s="13">
        <v>8</v>
      </c>
      <c r="J59" s="13">
        <v>9</v>
      </c>
      <c r="K59" s="13">
        <v>10</v>
      </c>
      <c r="L59" s="13">
        <v>11</v>
      </c>
      <c r="M59" s="13">
        <v>12</v>
      </c>
      <c r="N59" s="13">
        <v>13</v>
      </c>
      <c r="O59" s="13">
        <v>14</v>
      </c>
      <c r="P59" s="13">
        <v>15</v>
      </c>
    </row>
    <row r="60" spans="1:18" ht="30.75" customHeight="1" x14ac:dyDescent="0.2">
      <c r="A60" s="333" t="s">
        <v>517</v>
      </c>
      <c r="B60" s="333"/>
      <c r="C60" s="14"/>
      <c r="D60" s="13" t="s">
        <v>611</v>
      </c>
      <c r="E60" s="68" t="s">
        <v>519</v>
      </c>
      <c r="F60" s="13">
        <v>1000</v>
      </c>
      <c r="G60" s="13">
        <v>72</v>
      </c>
      <c r="H60" s="13" t="s">
        <v>279</v>
      </c>
      <c r="I60" s="13" t="s">
        <v>279</v>
      </c>
      <c r="J60" s="13" t="s">
        <v>279</v>
      </c>
      <c r="K60" s="13" t="s">
        <v>279</v>
      </c>
      <c r="L60" s="13" t="s">
        <v>279</v>
      </c>
      <c r="M60" s="40">
        <v>10000</v>
      </c>
      <c r="N60" s="13" t="s">
        <v>279</v>
      </c>
      <c r="O60" s="13" t="s">
        <v>279</v>
      </c>
      <c r="P60" s="13" t="s">
        <v>279</v>
      </c>
    </row>
    <row r="61" spans="1:18" ht="15.75" x14ac:dyDescent="0.2">
      <c r="A61" s="333" t="s">
        <v>180</v>
      </c>
      <c r="B61" s="333"/>
      <c r="C61" s="14"/>
      <c r="D61" s="13" t="s">
        <v>611</v>
      </c>
      <c r="E61" s="68" t="s">
        <v>519</v>
      </c>
      <c r="F61" s="13">
        <v>1001</v>
      </c>
      <c r="G61" s="13"/>
      <c r="H61" s="14"/>
      <c r="I61" s="14"/>
      <c r="J61" s="14"/>
      <c r="K61" s="14"/>
      <c r="L61" s="14"/>
      <c r="M61" s="40"/>
      <c r="N61" s="14"/>
      <c r="O61" s="14"/>
      <c r="P61" s="14"/>
    </row>
    <row r="62" spans="1:18" ht="94.9" customHeight="1" x14ac:dyDescent="0.2">
      <c r="A62" s="115" t="s">
        <v>658</v>
      </c>
      <c r="B62" s="115"/>
      <c r="C62" s="13" t="s">
        <v>659</v>
      </c>
      <c r="D62" s="13" t="s">
        <v>611</v>
      </c>
      <c r="E62" s="68" t="s">
        <v>519</v>
      </c>
      <c r="F62" s="13">
        <v>1002</v>
      </c>
      <c r="G62" s="13">
        <v>72</v>
      </c>
      <c r="H62" s="13" t="s">
        <v>660</v>
      </c>
      <c r="I62" s="13">
        <v>2465066696</v>
      </c>
      <c r="J62" s="13">
        <v>1</v>
      </c>
      <c r="K62" s="68" t="s">
        <v>661</v>
      </c>
      <c r="L62" s="68" t="s">
        <v>662</v>
      </c>
      <c r="M62" s="40">
        <v>10000</v>
      </c>
      <c r="N62" s="14"/>
      <c r="O62" s="14"/>
      <c r="P62" s="14"/>
    </row>
    <row r="63" spans="1:18" ht="30.75" customHeight="1" x14ac:dyDescent="0.2">
      <c r="A63" s="333" t="s">
        <v>566</v>
      </c>
      <c r="B63" s="333"/>
      <c r="C63" s="14"/>
      <c r="D63" s="13" t="s">
        <v>567</v>
      </c>
      <c r="E63" s="68" t="s">
        <v>568</v>
      </c>
      <c r="F63" s="13">
        <v>2000</v>
      </c>
      <c r="G63" s="14"/>
      <c r="H63" s="13" t="s">
        <v>279</v>
      </c>
      <c r="I63" s="13" t="s">
        <v>279</v>
      </c>
      <c r="J63" s="13" t="s">
        <v>279</v>
      </c>
      <c r="K63" s="13" t="s">
        <v>279</v>
      </c>
      <c r="L63" s="13" t="s">
        <v>279</v>
      </c>
      <c r="M63" s="40"/>
      <c r="N63" s="13" t="s">
        <v>279</v>
      </c>
      <c r="O63" s="13" t="s">
        <v>279</v>
      </c>
      <c r="P63" s="13" t="s">
        <v>279</v>
      </c>
    </row>
    <row r="64" spans="1:18" x14ac:dyDescent="0.2">
      <c r="A64" s="333" t="s">
        <v>180</v>
      </c>
      <c r="B64" s="333"/>
      <c r="C64" s="14"/>
      <c r="D64" s="13" t="s">
        <v>567</v>
      </c>
      <c r="E64" s="68" t="s">
        <v>568</v>
      </c>
      <c r="F64" s="13">
        <v>2001</v>
      </c>
      <c r="G64" s="14"/>
      <c r="H64" s="14"/>
      <c r="I64" s="14"/>
      <c r="J64" s="14"/>
      <c r="K64" s="14"/>
      <c r="L64" s="14"/>
      <c r="M64" s="40"/>
      <c r="N64" s="14"/>
      <c r="O64" s="14"/>
      <c r="P64" s="14"/>
    </row>
    <row r="65" spans="1:16" x14ac:dyDescent="0.2">
      <c r="A65" s="349"/>
      <c r="B65" s="349"/>
      <c r="C65" s="14"/>
      <c r="D65" s="13" t="s">
        <v>567</v>
      </c>
      <c r="E65" s="68" t="s">
        <v>568</v>
      </c>
      <c r="F65" s="14"/>
      <c r="G65" s="14"/>
      <c r="H65" s="14"/>
      <c r="I65" s="14"/>
      <c r="J65" s="14"/>
      <c r="K65" s="14"/>
      <c r="L65" s="14"/>
      <c r="M65" s="40"/>
      <c r="N65" s="14"/>
      <c r="O65" s="14"/>
      <c r="P65" s="14"/>
    </row>
    <row r="66" spans="1:16" ht="45.75" customHeight="1" x14ac:dyDescent="0.2">
      <c r="A66" s="333" t="s">
        <v>569</v>
      </c>
      <c r="B66" s="333"/>
      <c r="C66" s="14"/>
      <c r="D66" s="13" t="s">
        <v>638</v>
      </c>
      <c r="E66" s="68" t="s">
        <v>571</v>
      </c>
      <c r="F66" s="13">
        <v>3000</v>
      </c>
      <c r="G66" s="14"/>
      <c r="H66" s="13" t="s">
        <v>279</v>
      </c>
      <c r="I66" s="13" t="s">
        <v>279</v>
      </c>
      <c r="J66" s="13" t="s">
        <v>279</v>
      </c>
      <c r="K66" s="13" t="s">
        <v>279</v>
      </c>
      <c r="L66" s="13" t="s">
        <v>279</v>
      </c>
      <c r="M66" s="40"/>
      <c r="N66" s="13" t="s">
        <v>279</v>
      </c>
      <c r="O66" s="13" t="s">
        <v>279</v>
      </c>
      <c r="P66" s="13" t="s">
        <v>279</v>
      </c>
    </row>
    <row r="67" spans="1:16" ht="15.75" x14ac:dyDescent="0.2">
      <c r="A67" s="333" t="s">
        <v>180</v>
      </c>
      <c r="B67" s="333"/>
      <c r="C67" s="14"/>
      <c r="D67" s="13" t="s">
        <v>638</v>
      </c>
      <c r="E67" s="68" t="s">
        <v>571</v>
      </c>
      <c r="F67" s="13">
        <v>3001</v>
      </c>
      <c r="G67" s="14"/>
      <c r="H67" s="14"/>
      <c r="I67" s="14"/>
      <c r="J67" s="14"/>
      <c r="K67" s="14"/>
      <c r="L67" s="14"/>
      <c r="M67" s="40"/>
      <c r="N67" s="14"/>
      <c r="O67" s="14"/>
      <c r="P67" s="14"/>
    </row>
    <row r="68" spans="1:16" ht="15.75" x14ac:dyDescent="0.2">
      <c r="A68" s="349"/>
      <c r="B68" s="349"/>
      <c r="C68" s="14"/>
      <c r="D68" s="13" t="s">
        <v>638</v>
      </c>
      <c r="E68" s="68" t="s">
        <v>663</v>
      </c>
      <c r="F68" s="14"/>
      <c r="G68" s="14"/>
      <c r="H68" s="14"/>
      <c r="I68" s="14"/>
      <c r="J68" s="14"/>
      <c r="K68" s="14"/>
      <c r="L68" s="14"/>
      <c r="M68" s="40"/>
      <c r="N68" s="14"/>
      <c r="O68" s="14"/>
      <c r="P68" s="14"/>
    </row>
    <row r="69" spans="1:16" ht="45.75" customHeight="1" x14ac:dyDescent="0.2">
      <c r="A69" s="333" t="s">
        <v>572</v>
      </c>
      <c r="B69" s="333"/>
      <c r="C69" s="14"/>
      <c r="D69" s="13" t="s">
        <v>567</v>
      </c>
      <c r="E69" s="68" t="s">
        <v>568</v>
      </c>
      <c r="F69" s="13">
        <v>4000</v>
      </c>
      <c r="G69" s="14"/>
      <c r="H69" s="13" t="s">
        <v>279</v>
      </c>
      <c r="I69" s="13" t="s">
        <v>279</v>
      </c>
      <c r="J69" s="13" t="s">
        <v>279</v>
      </c>
      <c r="K69" s="13" t="s">
        <v>279</v>
      </c>
      <c r="L69" s="13" t="s">
        <v>279</v>
      </c>
      <c r="M69" s="40"/>
      <c r="N69" s="13" t="s">
        <v>279</v>
      </c>
      <c r="O69" s="13" t="s">
        <v>279</v>
      </c>
      <c r="P69" s="13" t="s">
        <v>279</v>
      </c>
    </row>
    <row r="70" spans="1:16" x14ac:dyDescent="0.2">
      <c r="A70" s="333" t="s">
        <v>180</v>
      </c>
      <c r="B70" s="333"/>
      <c r="C70" s="14"/>
      <c r="D70" s="13" t="s">
        <v>567</v>
      </c>
      <c r="E70" s="68" t="s">
        <v>568</v>
      </c>
      <c r="F70" s="13">
        <v>4001</v>
      </c>
      <c r="G70" s="14"/>
      <c r="H70" s="14"/>
      <c r="I70" s="14"/>
      <c r="J70" s="14"/>
      <c r="K70" s="14"/>
      <c r="L70" s="14"/>
      <c r="M70" s="40"/>
      <c r="N70" s="14"/>
      <c r="O70" s="14"/>
      <c r="P70" s="14"/>
    </row>
    <row r="71" spans="1:16" x14ac:dyDescent="0.2">
      <c r="A71" s="349"/>
      <c r="B71" s="349"/>
      <c r="C71" s="14"/>
      <c r="D71" s="13" t="s">
        <v>567</v>
      </c>
      <c r="E71" s="68" t="s">
        <v>568</v>
      </c>
      <c r="F71" s="14"/>
      <c r="G71" s="14"/>
      <c r="H71" s="14"/>
      <c r="I71" s="14"/>
      <c r="J71" s="14"/>
      <c r="K71" s="14"/>
      <c r="L71" s="14"/>
      <c r="M71" s="40"/>
      <c r="N71" s="14"/>
      <c r="O71" s="14"/>
      <c r="P71" s="14"/>
    </row>
    <row r="72" spans="1:16" ht="44.25" customHeight="1" x14ac:dyDescent="0.2">
      <c r="A72" s="333" t="s">
        <v>573</v>
      </c>
      <c r="B72" s="333"/>
      <c r="C72" s="14"/>
      <c r="D72" s="13" t="s">
        <v>574</v>
      </c>
      <c r="E72" s="68" t="s">
        <v>575</v>
      </c>
      <c r="F72" s="13">
        <v>5000</v>
      </c>
      <c r="G72" s="14"/>
      <c r="H72" s="13" t="s">
        <v>279</v>
      </c>
      <c r="I72" s="13" t="s">
        <v>279</v>
      </c>
      <c r="J72" s="13" t="s">
        <v>279</v>
      </c>
      <c r="K72" s="13" t="s">
        <v>279</v>
      </c>
      <c r="L72" s="13" t="s">
        <v>279</v>
      </c>
      <c r="M72" s="40"/>
      <c r="N72" s="13" t="s">
        <v>279</v>
      </c>
      <c r="O72" s="13" t="s">
        <v>279</v>
      </c>
      <c r="P72" s="13" t="s">
        <v>279</v>
      </c>
    </row>
    <row r="73" spans="1:16" x14ac:dyDescent="0.2">
      <c r="A73" s="333" t="s">
        <v>180</v>
      </c>
      <c r="B73" s="333"/>
      <c r="C73" s="14"/>
      <c r="D73" s="13" t="s">
        <v>574</v>
      </c>
      <c r="E73" s="68" t="s">
        <v>575</v>
      </c>
      <c r="F73" s="13">
        <v>5001</v>
      </c>
      <c r="G73" s="14"/>
      <c r="H73" s="14"/>
      <c r="I73" s="14"/>
      <c r="J73" s="14"/>
      <c r="K73" s="14"/>
      <c r="L73" s="14"/>
      <c r="M73" s="40"/>
      <c r="N73" s="14"/>
      <c r="O73" s="14"/>
      <c r="P73" s="14"/>
    </row>
    <row r="74" spans="1:16" x14ac:dyDescent="0.2">
      <c r="A74" s="349"/>
      <c r="B74" s="349"/>
      <c r="C74" s="14"/>
      <c r="D74" s="13" t="s">
        <v>574</v>
      </c>
      <c r="E74" s="68" t="s">
        <v>575</v>
      </c>
      <c r="F74" s="14"/>
      <c r="G74" s="14"/>
      <c r="H74" s="14"/>
      <c r="I74" s="14"/>
      <c r="J74" s="14"/>
      <c r="K74" s="14"/>
      <c r="L74" s="14"/>
      <c r="M74" s="40"/>
      <c r="N74" s="14"/>
      <c r="O74" s="14"/>
      <c r="P74" s="14"/>
    </row>
    <row r="75" spans="1:16" x14ac:dyDescent="0.2">
      <c r="A75" s="300" t="s">
        <v>664</v>
      </c>
      <c r="B75" s="300"/>
      <c r="C75" s="300"/>
      <c r="D75" s="300"/>
      <c r="E75" s="300"/>
      <c r="F75" s="13">
        <v>9000</v>
      </c>
      <c r="G75" s="13" t="s">
        <v>279</v>
      </c>
      <c r="H75" s="13" t="s">
        <v>279</v>
      </c>
      <c r="I75" s="13" t="s">
        <v>279</v>
      </c>
      <c r="J75" s="13" t="s">
        <v>279</v>
      </c>
      <c r="K75" s="13" t="s">
        <v>279</v>
      </c>
      <c r="L75" s="13" t="s">
        <v>279</v>
      </c>
      <c r="M75" s="40">
        <f>M60</f>
        <v>10000</v>
      </c>
      <c r="N75" s="13" t="s">
        <v>279</v>
      </c>
      <c r="O75" s="13" t="s">
        <v>279</v>
      </c>
      <c r="P75" s="13" t="s">
        <v>279</v>
      </c>
    </row>
  </sheetData>
  <mergeCells count="93">
    <mergeCell ref="A1:N1"/>
    <mergeCell ref="A2:N2"/>
    <mergeCell ref="A4:N4"/>
    <mergeCell ref="C6:M6"/>
    <mergeCell ref="A7:B8"/>
    <mergeCell ref="C7:C8"/>
    <mergeCell ref="D7:E7"/>
    <mergeCell ref="F7:F8"/>
    <mergeCell ref="G7:G8"/>
    <mergeCell ref="H7:J7"/>
    <mergeCell ref="K7:L7"/>
    <mergeCell ref="M7:N7"/>
    <mergeCell ref="O7:O8"/>
    <mergeCell ref="P7:Q7"/>
    <mergeCell ref="R7:R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7:N27"/>
    <mergeCell ref="B29:M29"/>
    <mergeCell ref="A30:B31"/>
    <mergeCell ref="C30:C31"/>
    <mergeCell ref="D30:E30"/>
    <mergeCell ref="F30:F31"/>
    <mergeCell ref="G30:G31"/>
    <mergeCell ref="H30:J30"/>
    <mergeCell ref="K30:K31"/>
    <mergeCell ref="L30:N30"/>
    <mergeCell ref="O30:O31"/>
    <mergeCell ref="P30:Q30"/>
    <mergeCell ref="R30:R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E48"/>
    <mergeCell ref="A50:D50"/>
    <mergeCell ref="A51:N51"/>
    <mergeCell ref="A52:N52"/>
    <mergeCell ref="A54:N54"/>
    <mergeCell ref="A55:N55"/>
    <mergeCell ref="A57:B58"/>
    <mergeCell ref="C57:C58"/>
    <mergeCell ref="D57:E57"/>
    <mergeCell ref="F57:F58"/>
    <mergeCell ref="G57:G58"/>
    <mergeCell ref="H57:J57"/>
    <mergeCell ref="K57:L57"/>
    <mergeCell ref="M57:M58"/>
    <mergeCell ref="N57:O57"/>
    <mergeCell ref="P57:P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74:B74"/>
    <mergeCell ref="A75:E75"/>
    <mergeCell ref="A69:B69"/>
    <mergeCell ref="A70:B70"/>
    <mergeCell ref="A71:B71"/>
    <mergeCell ref="A72:B72"/>
    <mergeCell ref="A73:B73"/>
  </mergeCells>
  <pageMargins left="0.78740157480314954" right="0.78740157480314954" top="0.59055118110236249" bottom="0.78740157480314954" header="0.19685039370078738" footer="0.51181102362204722"/>
  <pageSetup paperSize="9" scale="72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5</vt:i4>
      </vt:variant>
    </vt:vector>
  </HeadingPairs>
  <TitlesOfParts>
    <vt:vector size="17" baseType="lpstr">
      <vt:lpstr>стр.1</vt:lpstr>
      <vt:lpstr>стр.2</vt:lpstr>
      <vt:lpstr>стр.3</vt:lpstr>
      <vt:lpstr>стр.4</vt:lpstr>
      <vt:lpstr>стр.5</vt:lpstr>
      <vt:lpstr>стр.6</vt:lpstr>
      <vt:lpstr>стр.7</vt:lpstr>
      <vt:lpstr>стр.8</vt:lpstr>
      <vt:lpstr>стр.9</vt:lpstr>
      <vt:lpstr>стр.10</vt:lpstr>
      <vt:lpstr>стр.11</vt:lpstr>
      <vt:lpstr>стр.12</vt:lpstr>
      <vt:lpstr>стр.11!Область_печати</vt:lpstr>
      <vt:lpstr>стр.12!Область_печати</vt:lpstr>
      <vt:lpstr>стр.2!Область_печати</vt:lpstr>
      <vt:lpstr>стр.4!Область_печати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Nastya</cp:lastModifiedBy>
  <cp:revision>11</cp:revision>
  <cp:lastPrinted>2025-04-17T02:36:44Z</cp:lastPrinted>
  <dcterms:created xsi:type="dcterms:W3CDTF">2022-06-30T03:40:18Z</dcterms:created>
  <dcterms:modified xsi:type="dcterms:W3CDTF">2025-04-17T02:36:47Z</dcterms:modified>
</cp:coreProperties>
</file>